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pholi\OneDrive\Área de Trabalho\Relatórios PES 2023 para publicar na página TPC\"/>
    </mc:Choice>
  </mc:AlternateContent>
  <xr:revisionPtr revIDLastSave="0" documentId="8_{3C7C61CB-CC44-4E95-87E0-9B23BC1737BE}" xr6:coauthVersionLast="47" xr6:coauthVersionMax="47" xr10:uidLastSave="{00000000-0000-0000-0000-000000000000}"/>
  <bookViews>
    <workbookView xWindow="-110" yWindow="-110" windowWidth="19420" windowHeight="10420" firstSheet="10" activeTab="10" xr2:uid="{00000000-000D-0000-FFFF-FFFF00000000}"/>
  </bookViews>
  <sheets>
    <sheet name="EIXOS UFSJ" sheetId="1" r:id="rId1"/>
    <sheet name=" IDENTIFICAÇÃO DA SETORIAL" sheetId="2" r:id="rId2"/>
    <sheet name="PLANO DE AÇÃO (OBJ.1)" sheetId="3" r:id="rId3"/>
    <sheet name="GESTÃO DE RISCOS(OBJ.1)" sheetId="4" r:id="rId4"/>
    <sheet name="lista" sheetId="5" state="hidden" r:id="rId5"/>
    <sheet name="risco" sheetId="6" state="hidden" r:id="rId6"/>
    <sheet name="Planilha de Ação (OBj2)" sheetId="7" r:id="rId7"/>
    <sheet name="Gestao de Riscos OBJ.2" sheetId="10" r:id="rId8"/>
    <sheet name="PLANO DE AÇÃO (OBJ3)" sheetId="8" r:id="rId9"/>
    <sheet name="GESTAO DE RISCOS OBJ3" sheetId="11" r:id="rId10"/>
    <sheet name="PLANO DE AÇÃO (obj4)" sheetId="9" r:id="rId11"/>
    <sheet name="gestao de risco obj4" sheetId="12" r:id="rId12"/>
  </sheets>
  <externalReferences>
    <externalReference r:id="rId13"/>
    <externalReference r:id="rId14"/>
  </externalReferences>
  <definedNames>
    <definedName name="_xlfn_SUMIFS">NA()</definedName>
    <definedName name="ACOES">lista!$B$6:$B$8</definedName>
    <definedName name="Controle">risco!$F$8:$F$10</definedName>
    <definedName name="CONTROLE2">'[1]Painel de Bordo das Ações'!$H$4:$H$7</definedName>
    <definedName name="Probabilidade_Impacto">risco!$D$5:$D$9</definedName>
    <definedName name="S">'[1]Painel de Bordo das Ações'!$H$4:$H$7</definedName>
    <definedName name="Semáforo">'[2]Painel de Bordo das Ações'!$H$4:$H$7</definedName>
    <definedName name="Tipos_de_Riscos">risco!$B$6:$B$9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6" roundtripDataChecksum="PFhzuPENF7r27VVIB9U+65fquo55FcehjAm7V/Vcv4Y="/>
    </ext>
  </extLst>
</workbook>
</file>

<file path=xl/calcChain.xml><?xml version="1.0" encoding="utf-8"?>
<calcChain xmlns="http://schemas.openxmlformats.org/spreadsheetml/2006/main">
  <c r="C30" i="7" l="1"/>
  <c r="B30" i="7"/>
  <c r="C53" i="12"/>
  <c r="C54" i="11"/>
  <c r="C67" i="4"/>
  <c r="C59" i="10"/>
  <c r="B18" i="12" l="1"/>
  <c r="B19" i="12"/>
  <c r="B20" i="12"/>
  <c r="B21" i="12"/>
  <c r="B17" i="12"/>
  <c r="B53" i="12" s="1"/>
  <c r="G53" i="12"/>
  <c r="E53" i="12"/>
  <c r="H21" i="12"/>
  <c r="I21" i="12" s="1"/>
  <c r="H20" i="12"/>
  <c r="I20" i="12" s="1"/>
  <c r="H19" i="12"/>
  <c r="I19" i="12" s="1"/>
  <c r="H18" i="12"/>
  <c r="I18" i="12" s="1"/>
  <c r="H17" i="12"/>
  <c r="I17" i="12" s="1"/>
  <c r="B20" i="11"/>
  <c r="B21" i="11"/>
  <c r="B22" i="11"/>
  <c r="B18" i="11"/>
  <c r="B19" i="11"/>
  <c r="B17" i="11"/>
  <c r="B54" i="11" s="1"/>
  <c r="B26" i="10"/>
  <c r="B27" i="10"/>
  <c r="B21" i="10"/>
  <c r="B22" i="10"/>
  <c r="B23" i="10"/>
  <c r="B24" i="10"/>
  <c r="B25" i="10"/>
  <c r="B18" i="10"/>
  <c r="B19" i="10"/>
  <c r="B20" i="10"/>
  <c r="G54" i="11"/>
  <c r="E54" i="11"/>
  <c r="H22" i="11"/>
  <c r="I22" i="11" s="1"/>
  <c r="H21" i="11"/>
  <c r="I21" i="11" s="1"/>
  <c r="H20" i="11"/>
  <c r="I20" i="11" s="1"/>
  <c r="H19" i="11"/>
  <c r="I19" i="11" s="1"/>
  <c r="H18" i="11"/>
  <c r="I18" i="11" s="1"/>
  <c r="H17" i="11"/>
  <c r="I17" i="11" s="1"/>
  <c r="B17" i="10"/>
  <c r="B59" i="10" s="1"/>
  <c r="G59" i="10"/>
  <c r="E59" i="10"/>
  <c r="H27" i="10"/>
  <c r="I27" i="10" s="1"/>
  <c r="H26" i="10"/>
  <c r="I26" i="10" s="1"/>
  <c r="H25" i="10"/>
  <c r="I25" i="10" s="1"/>
  <c r="H24" i="10"/>
  <c r="I24" i="10" s="1"/>
  <c r="H23" i="10"/>
  <c r="I23" i="10" s="1"/>
  <c r="H22" i="10"/>
  <c r="I22" i="10" s="1"/>
  <c r="H21" i="10"/>
  <c r="I21" i="10" s="1"/>
  <c r="H20" i="10"/>
  <c r="I20" i="10" s="1"/>
  <c r="H19" i="10"/>
  <c r="I19" i="10" s="1"/>
  <c r="H18" i="10"/>
  <c r="I18" i="10" s="1"/>
  <c r="H17" i="10"/>
  <c r="I17" i="10" s="1"/>
  <c r="B38" i="3"/>
  <c r="H35" i="4"/>
  <c r="I35" i="4" s="1"/>
  <c r="H34" i="4"/>
  <c r="I34" i="4" s="1"/>
  <c r="H33" i="4"/>
  <c r="I33" i="4" s="1"/>
  <c r="H32" i="4"/>
  <c r="I32" i="4" s="1"/>
  <c r="H31" i="4"/>
  <c r="I31" i="4" s="1"/>
  <c r="H30" i="4"/>
  <c r="I30" i="4" s="1"/>
  <c r="H29" i="4"/>
  <c r="I29" i="4" s="1"/>
  <c r="H28" i="4"/>
  <c r="I28" i="4" s="1"/>
  <c r="H27" i="4"/>
  <c r="I27" i="4" s="1"/>
  <c r="H26" i="4"/>
  <c r="I26" i="4" s="1"/>
  <c r="B35" i="4"/>
  <c r="B34" i="4"/>
  <c r="B32" i="4"/>
  <c r="B33" i="4"/>
  <c r="B29" i="4"/>
  <c r="B30" i="4"/>
  <c r="B31" i="4"/>
  <c r="B27" i="4"/>
  <c r="B28" i="4"/>
  <c r="B26" i="4"/>
  <c r="H25" i="4"/>
  <c r="I25" i="4" s="1"/>
  <c r="B25" i="4"/>
  <c r="H24" i="4"/>
  <c r="I24" i="4" s="1"/>
  <c r="B24" i="4"/>
  <c r="H23" i="4"/>
  <c r="I23" i="4" s="1"/>
  <c r="B23" i="4"/>
  <c r="B22" i="4"/>
  <c r="H22" i="4"/>
  <c r="I22" i="4" s="1"/>
  <c r="H21" i="4"/>
  <c r="I21" i="4" s="1"/>
  <c r="H20" i="4"/>
  <c r="I20" i="4" s="1"/>
  <c r="H19" i="4"/>
  <c r="I19" i="4" s="1"/>
  <c r="B20" i="4"/>
  <c r="B21" i="4"/>
  <c r="B19" i="4"/>
  <c r="B18" i="4"/>
  <c r="B17" i="4"/>
  <c r="B67" i="4" s="1"/>
  <c r="H17" i="4"/>
  <c r="I17" i="4" s="1"/>
  <c r="B7" i="9"/>
  <c r="C32" i="9"/>
  <c r="B32" i="9"/>
  <c r="B7" i="8"/>
  <c r="C27" i="8"/>
  <c r="B27" i="8"/>
  <c r="B7" i="7"/>
  <c r="B7" i="3"/>
  <c r="G67" i="4"/>
  <c r="E67" i="4"/>
  <c r="H18" i="4"/>
  <c r="I18" i="4" s="1"/>
  <c r="C38" i="3"/>
  <c r="D53" i="12" l="1"/>
  <c r="D54" i="11"/>
  <c r="H59" i="10"/>
  <c r="H67" i="4"/>
  <c r="D32" i="9"/>
  <c r="D27" i="8"/>
  <c r="D30" i="7"/>
  <c r="D38" i="3"/>
  <c r="H54" i="11" l="1"/>
  <c r="F54" i="11"/>
  <c r="D59" i="10"/>
  <c r="F59" i="10"/>
  <c r="H53" i="12"/>
  <c r="F53" i="12"/>
  <c r="D67" i="4"/>
  <c r="F6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00000000-0006-0000-0300-000006000000}">
      <text>
        <r>
          <rPr>
            <sz val="11"/>
            <color rgb="FF003300"/>
            <rFont val="Calibri"/>
            <family val="2"/>
            <scheme val="minor"/>
          </rPr>
          <t>======
ID#AAAAyaRnteY
     (2023-06-02 11:42:43)
Evento que pode impedir a  execução da ação.</t>
        </r>
      </text>
    </comment>
    <comment ref="D16" authorId="0" shapeId="0" xr:uid="{00000000-0006-0000-0300-000005000000}">
      <text>
        <r>
          <rPr>
            <sz val="11"/>
            <color rgb="FF003300"/>
            <rFont val="Calibri"/>
            <family val="2"/>
            <scheme val="minor"/>
          </rPr>
          <t>======
ID#AAAAyaRntec
     (2023-06-02 11:42:43)
Descrição sucinta da causa, ou seja, ocorrência ou fato que possa gerar o risco descrito.</t>
        </r>
      </text>
    </comment>
    <comment ref="E16" authorId="0" shapeId="0" xr:uid="{00000000-0006-0000-0300-000002000000}">
      <text>
        <r>
          <rPr>
            <sz val="11"/>
            <color rgb="FF003300"/>
            <rFont val="Calibri"/>
            <family val="2"/>
            <scheme val="minor"/>
          </rPr>
          <t>======
ID#AAAAyaRnteo
Ana Alice Reis    (2023-06-02 11:42:43)
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t>
        </r>
      </text>
    </comment>
    <comment ref="F16" authorId="0" shapeId="0" xr:uid="{00000000-0006-0000-0300-000003000000}">
      <text>
        <r>
          <rPr>
            <sz val="11"/>
            <color rgb="FF003300"/>
            <rFont val="Calibri"/>
            <family val="2"/>
            <scheme val="minor"/>
          </rPr>
          <t>======
ID#AAAAyaRnteg
     (2023-06-02 11:42:43)
1 - Muito Baixa
2- Baixa
3- Média
4- Alta
5- Muito Alta</t>
        </r>
      </text>
    </comment>
    <comment ref="G16" authorId="0" shapeId="0" xr:uid="{00000000-0006-0000-0300-000001000000}">
      <text>
        <r>
          <rPr>
            <sz val="11"/>
            <color rgb="FF003300"/>
            <rFont val="Calibri"/>
            <family val="2"/>
            <scheme val="minor"/>
          </rPr>
          <t>======
ID#AAAAyaRntes
     (2023-06-02 11:42:43)
1- Muito baixo
2- Baixo
3- Médio
4- Alto
5- Muito Alto</t>
        </r>
      </text>
    </comment>
    <comment ref="H16" authorId="0" shapeId="0" xr:uid="{00000000-0006-0000-0300-000009000000}">
      <text>
        <r>
          <rPr>
            <sz val="11"/>
            <color rgb="FF003300"/>
            <rFont val="Calibri"/>
            <family val="2"/>
            <scheme val="minor"/>
          </rPr>
          <t>======
ID#AAAAyaRnteM
Ricardo Lima    (2023-06-02 11:42:43)
Nível de risco = Probablidade x Impacto
Gerado de forma automática, a partir do preenchimento da escalda de probabilidade e impacto.</t>
        </r>
      </text>
    </comment>
    <comment ref="I16" authorId="0" shapeId="0" xr:uid="{00000000-0006-0000-0300-000004000000}">
      <text>
        <r>
          <rPr>
            <sz val="11"/>
            <color rgb="FF003300"/>
            <rFont val="Calibri"/>
            <family val="2"/>
            <scheme val="minor"/>
          </rPr>
          <t>======
ID#AAAAyaRntek
     (2023-06-02 11:42:43)
1,2- Baixo
3,4,5,6- Médio
8,9,10,12- Alto
15,16,20,25- Extremo</t>
        </r>
      </text>
    </comment>
    <comment ref="J16" authorId="0" shapeId="0" xr:uid="{00000000-0006-0000-0300-000007000000}">
      <text>
        <r>
          <rPr>
            <sz val="11"/>
            <color rgb="FF003300"/>
            <rFont val="Calibri"/>
            <family val="2"/>
            <scheme val="minor"/>
          </rPr>
          <t>======
ID#AAAAyaRnteU
Ricardo Lima    (2023-06-02 11:42:43)
Evitar: resposta ao risco que visa deter ou impedir a ocorrência do risco. 
Transferir/Compartilhar: A respsta deve ser dada por outra setorial, por ser de responsabilidade dela. Ou a resposta deve ser elaborada de forma compartilhada com outra setorial, responsabilidades divididas. 
Mitigar: Elaborar respostas visando reduzir ou aliviar os efeitos para a ação planejada , quando considero que o risco é inevitável. 
Aceitar: o risco é considerado aceitável de acordo com o apetite ao risco da instituição.</t>
        </r>
      </text>
    </comment>
    <comment ref="L16" authorId="0" shapeId="0" xr:uid="{00000000-0006-0000-0300-000008000000}">
      <text>
        <r>
          <rPr>
            <sz val="11"/>
            <color rgb="FF003300"/>
            <rFont val="Calibri"/>
            <family val="2"/>
            <scheme val="minor"/>
          </rPr>
          <t>======
ID#AAAAyaRnteQ
     (2023-06-02 11:42:43)
Realizada
Em elaboração
Não realizada</t>
        </r>
      </text>
    </comment>
  </commentList>
  <extLst>
    <ext xmlns:r="http://schemas.openxmlformats.org/officeDocument/2006/relationships" uri="GoogleSheetsCustomDataVersion2">
      <go:sheetsCustomData xmlns:go="http://customooxmlschemas.google.com/" r:id="rId1" roundtripDataSignature="AMtx7mgCtJPc6h25iEw0BOc11lu2yELCg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3533A931-F36E-DD46-8A41-2B42E03FC062}">
      <text>
        <r>
          <rPr>
            <sz val="11"/>
            <color rgb="FF003300"/>
            <rFont val="Calibri"/>
            <family val="2"/>
          </rPr>
          <t xml:space="preserve">======
</t>
        </r>
        <r>
          <rPr>
            <sz val="11"/>
            <color rgb="FF003300"/>
            <rFont val="Calibri"/>
            <family val="2"/>
          </rPr>
          <t xml:space="preserve">ID#AAAAyaRnteY
</t>
        </r>
        <r>
          <rPr>
            <sz val="11"/>
            <color rgb="FF003300"/>
            <rFont val="Calibri"/>
            <family val="2"/>
          </rPr>
          <t xml:space="preserve">     (2023-06-02 11:42:43)
</t>
        </r>
        <r>
          <rPr>
            <sz val="11"/>
            <color rgb="FF003300"/>
            <rFont val="Calibri"/>
            <family val="2"/>
          </rPr>
          <t>Evento que pode impedir a  execução da ação.</t>
        </r>
      </text>
    </comment>
    <comment ref="D16" authorId="0" shapeId="0" xr:uid="{21F6660C-BC84-8F48-BF72-6E803798752C}">
      <text>
        <r>
          <rPr>
            <sz val="11"/>
            <color rgb="FF003300"/>
            <rFont val="Calibri"/>
            <family val="2"/>
            <scheme val="minor"/>
          </rPr>
          <t>======
ID#AAAAyaRntec
     (2023-06-02 11:42:43)
Descrição sucinta da causa, ou seja, ocorrência ou fato que possa gerar o risco descrito.</t>
        </r>
      </text>
    </comment>
    <comment ref="E16" authorId="0" shapeId="0" xr:uid="{725E352D-6A39-2E4F-8DCE-F41524B82B9F}">
      <text>
        <r>
          <rPr>
            <sz val="11"/>
            <color rgb="FF003300"/>
            <rFont val="Calibri"/>
            <family val="2"/>
            <scheme val="minor"/>
          </rPr>
          <t>======
ID#AAAAyaRnteo
Ana Alice Reis    (2023-06-02 11:42:43)
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t>
        </r>
      </text>
    </comment>
    <comment ref="F16" authorId="0" shapeId="0" xr:uid="{805531F8-FB9C-5149-869D-BFC9A0F6AE3F}">
      <text>
        <r>
          <rPr>
            <sz val="11"/>
            <color rgb="FF003300"/>
            <rFont val="Calibri"/>
            <family val="2"/>
            <scheme val="minor"/>
          </rPr>
          <t>======
ID#AAAAyaRnteg
     (2023-06-02 11:42:43)
1 - Muito Baixa
2- Baixa
3- Média
4- Alta
5- Muito Alta</t>
        </r>
      </text>
    </comment>
    <comment ref="G16" authorId="0" shapeId="0" xr:uid="{8EB1D3A9-15FD-174A-A3F9-A4675C1DE924}">
      <text>
        <r>
          <rPr>
            <sz val="11"/>
            <color rgb="FF003300"/>
            <rFont val="Calibri"/>
            <family val="2"/>
            <scheme val="minor"/>
          </rPr>
          <t>======
ID#AAAAyaRntes
     (2023-06-02 11:42:43)
1- Muito baixo
2- Baixo
3- Médio
4- Alto
5- Muito Alto</t>
        </r>
      </text>
    </comment>
    <comment ref="H16" authorId="0" shapeId="0" xr:uid="{6E086A87-B06C-5B42-8549-2DF63190E344}">
      <text>
        <r>
          <rPr>
            <sz val="11"/>
            <color rgb="FF003300"/>
            <rFont val="Calibri"/>
            <family val="2"/>
            <scheme val="minor"/>
          </rPr>
          <t>======
ID#AAAAyaRnteM
Ricardo Lima    (2023-06-02 11:42:43)
Nível de risco = Probablidade x Impacto
Gerado de forma automática, a partir do preenchimento da escalda de probabilidade e impacto.</t>
        </r>
      </text>
    </comment>
    <comment ref="I16" authorId="0" shapeId="0" xr:uid="{C2CC312E-C709-894E-84BC-B87BBF6298BC}">
      <text>
        <r>
          <rPr>
            <sz val="11"/>
            <color rgb="FF003300"/>
            <rFont val="Calibri"/>
            <family val="2"/>
            <scheme val="minor"/>
          </rPr>
          <t>======
ID#AAAAyaRntek
     (2023-06-02 11:42:43)
1,2- Baixo
3,4,5,6- Médio
8,9,10,12- Alto
15,16,20,25- Extremo</t>
        </r>
      </text>
    </comment>
    <comment ref="J16" authorId="0" shapeId="0" xr:uid="{9AFFA77A-FCFC-ED41-867C-18B8CF5EEBF2}">
      <text>
        <r>
          <rPr>
            <sz val="11"/>
            <color rgb="FF003300"/>
            <rFont val="Calibri"/>
            <family val="2"/>
            <scheme val="minor"/>
          </rPr>
          <t>======
ID#AAAAyaRnteU
Ricardo Lima    (2023-06-02 11:42:43)
Evitar: resposta ao risco que visa deter ou impedir a ocorrência do risco. 
Transferir/Compartilhar: A respsta deve ser dada por outra setorial, por ser de responsabilidade dela. Ou a resposta deve ser elaborada de forma compartilhada com outra setorial, responsabilidades divididas. 
Mitigar: Elaborar respostas visando reduzir ou aliviar os efeitos para a ação planejada , quando considero que o risco é inevitável. 
Aceitar: o risco é considerado aceitável de acordo com o apetite ao risco da instituição.</t>
        </r>
      </text>
    </comment>
    <comment ref="L16" authorId="0" shapeId="0" xr:uid="{AACDDF05-6BE5-9545-90E0-9642B2ECFFDA}">
      <text>
        <r>
          <rPr>
            <sz val="11"/>
            <color rgb="FF003300"/>
            <rFont val="Calibri"/>
            <family val="2"/>
            <scheme val="minor"/>
          </rPr>
          <t>======
ID#AAAAyaRnteQ
     (2023-06-02 11:42:43)
Realizada
Em elaboração
Não realizada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B07E0EAB-B5BB-CB41-B4D1-8611DBDADE0F}">
      <text>
        <r>
          <rPr>
            <sz val="11"/>
            <color rgb="FF003300"/>
            <rFont val="Calibri"/>
            <family val="2"/>
          </rPr>
          <t xml:space="preserve">======
</t>
        </r>
        <r>
          <rPr>
            <sz val="11"/>
            <color rgb="FF003300"/>
            <rFont val="Calibri"/>
            <family val="2"/>
          </rPr>
          <t xml:space="preserve">ID#AAAAyaRnteY
</t>
        </r>
        <r>
          <rPr>
            <sz val="11"/>
            <color rgb="FF003300"/>
            <rFont val="Calibri"/>
            <family val="2"/>
          </rPr>
          <t xml:space="preserve">     (2023-06-02 11:42:43)
</t>
        </r>
        <r>
          <rPr>
            <sz val="11"/>
            <color rgb="FF003300"/>
            <rFont val="Calibri"/>
            <family val="2"/>
          </rPr>
          <t>Evento que pode impedir a  execução da ação.</t>
        </r>
      </text>
    </comment>
    <comment ref="D16" authorId="0" shapeId="0" xr:uid="{DEAB39E7-F034-1748-B088-2C4762019EFA}">
      <text>
        <r>
          <rPr>
            <sz val="11"/>
            <color rgb="FF003300"/>
            <rFont val="Calibri"/>
            <family val="2"/>
            <scheme val="minor"/>
          </rPr>
          <t>======
ID#AAAAyaRntec
     (2023-06-02 11:42:43)
Descrição sucinta da causa, ou seja, ocorrência ou fato que possa gerar o risco descrito.</t>
        </r>
      </text>
    </comment>
    <comment ref="E16" authorId="0" shapeId="0" xr:uid="{218ED221-5DE3-F54B-B741-4CE6D160D035}">
      <text>
        <r>
          <rPr>
            <sz val="11"/>
            <color rgb="FF003300"/>
            <rFont val="Calibri"/>
            <family val="2"/>
            <scheme val="minor"/>
          </rPr>
          <t>======
ID#AAAAyaRnteo
Ana Alice Reis    (2023-06-02 11:42:43)
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t>
        </r>
      </text>
    </comment>
    <comment ref="F16" authorId="0" shapeId="0" xr:uid="{F005225D-CFC5-164E-BE3B-7AA89EAD73B6}">
      <text>
        <r>
          <rPr>
            <sz val="11"/>
            <color rgb="FF003300"/>
            <rFont val="Calibri"/>
            <family val="2"/>
            <scheme val="minor"/>
          </rPr>
          <t>======
ID#AAAAyaRnteg
     (2023-06-02 11:42:43)
1 - Muito Baixa
2- Baixa
3- Média
4- Alta
5- Muito Alta</t>
        </r>
      </text>
    </comment>
    <comment ref="G16" authorId="0" shapeId="0" xr:uid="{3BC7AAA5-5CE8-724E-8691-004E3E997D7B}">
      <text>
        <r>
          <rPr>
            <sz val="11"/>
            <color rgb="FF003300"/>
            <rFont val="Calibri"/>
            <family val="2"/>
            <scheme val="minor"/>
          </rPr>
          <t>======
ID#AAAAyaRntes
     (2023-06-02 11:42:43)
1- Muito baixo
2- Baixo
3- Médio
4- Alto
5- Muito Alto</t>
        </r>
      </text>
    </comment>
    <comment ref="H16" authorId="0" shapeId="0" xr:uid="{79617FF5-A4CE-A643-9B82-08A089AEBAAF}">
      <text>
        <r>
          <rPr>
            <sz val="11"/>
            <color rgb="FF003300"/>
            <rFont val="Calibri"/>
            <family val="2"/>
            <scheme val="minor"/>
          </rPr>
          <t>======
ID#AAAAyaRnteM
Ricardo Lima    (2023-06-02 11:42:43)
Nível de risco = Probablidade x Impacto
Gerado de forma automática, a partir do preenchimento da escalda de probabilidade e impacto.</t>
        </r>
      </text>
    </comment>
    <comment ref="I16" authorId="0" shapeId="0" xr:uid="{03044E2B-D372-194B-8885-004E16BCC59F}">
      <text>
        <r>
          <rPr>
            <sz val="11"/>
            <color rgb="FF003300"/>
            <rFont val="Calibri"/>
            <family val="2"/>
            <scheme val="minor"/>
          </rPr>
          <t>======
ID#AAAAyaRntek
     (2023-06-02 11:42:43)
1,2- Baixo
3,4,5,6- Médio
8,9,10,12- Alto
15,16,20,25- Extremo</t>
        </r>
      </text>
    </comment>
    <comment ref="J16" authorId="0" shapeId="0" xr:uid="{ED71E0BF-534D-1F40-BFDB-9CB25AB2FFF4}">
      <text>
        <r>
          <rPr>
            <sz val="11"/>
            <color rgb="FF003300"/>
            <rFont val="Calibri"/>
            <family val="2"/>
            <scheme val="minor"/>
          </rPr>
          <t>======
ID#AAAAyaRnteU
Ricardo Lima    (2023-06-02 11:42:43)
Evitar: resposta ao risco que visa deter ou impedir a ocorrência do risco. 
Transferir/Compartilhar: A respsta deve ser dada por outra setorial, por ser de responsabilidade dela. Ou a resposta deve ser elaborada de forma compartilhada com outra setorial, responsabilidades divididas. 
Mitigar: Elaborar respostas visando reduzir ou aliviar os efeitos para a ação planejada , quando considero que o risco é inevitável. 
Aceitar: o risco é considerado aceitável de acordo com o apetite ao risco da instituição.</t>
        </r>
      </text>
    </comment>
    <comment ref="L16" authorId="0" shapeId="0" xr:uid="{72D086FE-53B4-4547-9F19-0E37E76B984F}">
      <text>
        <r>
          <rPr>
            <sz val="11"/>
            <color rgb="FF003300"/>
            <rFont val="Calibri"/>
            <family val="2"/>
            <scheme val="minor"/>
          </rPr>
          <t>======
ID#AAAAyaRnteQ
     (2023-06-02 11:42:43)
Realizada
Em elaboração
Não realizada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16" authorId="0" shapeId="0" xr:uid="{50C3F35C-33FC-0A47-A3D5-CF518D533B41}">
      <text>
        <r>
          <rPr>
            <sz val="11"/>
            <color rgb="FF003300"/>
            <rFont val="Calibri"/>
            <family val="2"/>
          </rPr>
          <t xml:space="preserve">======
</t>
        </r>
        <r>
          <rPr>
            <sz val="11"/>
            <color rgb="FF003300"/>
            <rFont val="Calibri"/>
            <family val="2"/>
          </rPr>
          <t xml:space="preserve">ID#AAAAyaRnteY
</t>
        </r>
        <r>
          <rPr>
            <sz val="11"/>
            <color rgb="FF003300"/>
            <rFont val="Calibri"/>
            <family val="2"/>
          </rPr>
          <t xml:space="preserve">     (2023-06-02 11:42:43)
</t>
        </r>
        <r>
          <rPr>
            <sz val="11"/>
            <color rgb="FF003300"/>
            <rFont val="Calibri"/>
            <family val="2"/>
          </rPr>
          <t>Evento que pode impedir a  execução da ação.</t>
        </r>
      </text>
    </comment>
    <comment ref="D16" authorId="0" shapeId="0" xr:uid="{409F51CF-5E1D-7D47-B93F-8D760B2A9745}">
      <text>
        <r>
          <rPr>
            <sz val="11"/>
            <color rgb="FF003300"/>
            <rFont val="Calibri"/>
            <family val="2"/>
            <scheme val="minor"/>
          </rPr>
          <t>======
ID#AAAAyaRntec
     (2023-06-02 11:42:43)
Descrição sucinta da causa, ou seja, ocorrência ou fato que possa gerar o risco descrito.</t>
        </r>
      </text>
    </comment>
    <comment ref="E16" authorId="0" shapeId="0" xr:uid="{56DC5696-7D0D-AD4A-B392-E23734BA5F37}">
      <text>
        <r>
          <rPr>
            <sz val="11"/>
            <color rgb="FF003300"/>
            <rFont val="Calibri"/>
            <family val="2"/>
            <scheme val="minor"/>
          </rPr>
          <t>======
ID#AAAAyaRnteo
Ana Alice Reis    (2023-06-02 11:42:43)
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t>
        </r>
      </text>
    </comment>
    <comment ref="F16" authorId="0" shapeId="0" xr:uid="{F6520C61-C51C-FB48-8260-4E7D1AA1245E}">
      <text>
        <r>
          <rPr>
            <sz val="11"/>
            <color rgb="FF003300"/>
            <rFont val="Calibri"/>
            <family val="2"/>
            <scheme val="minor"/>
          </rPr>
          <t>======
ID#AAAAyaRnteg
     (2023-06-02 11:42:43)
1 - Muito Baixa
2- Baixa
3- Média
4- Alta
5- Muito Alta</t>
        </r>
      </text>
    </comment>
    <comment ref="G16" authorId="0" shapeId="0" xr:uid="{DBEAF364-6612-6346-8154-A06EAC88B115}">
      <text>
        <r>
          <rPr>
            <sz val="11"/>
            <color rgb="FF003300"/>
            <rFont val="Calibri"/>
            <family val="2"/>
            <scheme val="minor"/>
          </rPr>
          <t>======
ID#AAAAyaRntes
     (2023-06-02 11:42:43)
1- Muito baixo
2- Baixo
3- Médio
4- Alto
5- Muito Alto</t>
        </r>
      </text>
    </comment>
    <comment ref="H16" authorId="0" shapeId="0" xr:uid="{522C2B8B-739C-1543-9B0E-7679EC5BD4D3}">
      <text>
        <r>
          <rPr>
            <sz val="11"/>
            <color rgb="FF003300"/>
            <rFont val="Calibri"/>
            <family val="2"/>
            <scheme val="minor"/>
          </rPr>
          <t>======
ID#AAAAyaRnteM
Ricardo Lima    (2023-06-02 11:42:43)
Nível de risco = Probablidade x Impacto
Gerado de forma automática, a partir do preenchimento da escalda de probabilidade e impacto.</t>
        </r>
      </text>
    </comment>
    <comment ref="I16" authorId="0" shapeId="0" xr:uid="{D20F1DEE-D74E-7048-8B3C-9146F16775B2}">
      <text>
        <r>
          <rPr>
            <sz val="11"/>
            <color rgb="FF003300"/>
            <rFont val="Calibri"/>
            <family val="2"/>
            <scheme val="minor"/>
          </rPr>
          <t>======
ID#AAAAyaRntek
     (2023-06-02 11:42:43)
1,2- Baixo
3,4,5,6- Médio
8,9,10,12- Alto
15,16,20,25- Extremo</t>
        </r>
      </text>
    </comment>
    <comment ref="J16" authorId="0" shapeId="0" xr:uid="{D690E35C-A8C9-D649-B229-1D6C79D325BA}">
      <text>
        <r>
          <rPr>
            <sz val="11"/>
            <color rgb="FF003300"/>
            <rFont val="Calibri"/>
            <family val="2"/>
            <scheme val="minor"/>
          </rPr>
          <t>======
ID#AAAAyaRnteU
Ricardo Lima    (2023-06-02 11:42:43)
Evitar: resposta ao risco que visa deter ou impedir a ocorrência do risco. 
Transferir/Compartilhar: A respsta deve ser dada por outra setorial, por ser de responsabilidade dela. Ou a resposta deve ser elaborada de forma compartilhada com outra setorial, responsabilidades divididas. 
Mitigar: Elaborar respostas visando reduzir ou aliviar os efeitos para a ação planejada , quando considero que o risco é inevitável. 
Aceitar: o risco é considerado aceitável de acordo com o apetite ao risco da instituição.</t>
        </r>
      </text>
    </comment>
    <comment ref="L16" authorId="0" shapeId="0" xr:uid="{9C892C72-D151-354C-8BB4-73D1579F7AE2}">
      <text>
        <r>
          <rPr>
            <sz val="11"/>
            <color rgb="FF003300"/>
            <rFont val="Calibri"/>
            <family val="2"/>
            <scheme val="minor"/>
          </rPr>
          <t>======
ID#AAAAyaRnteQ
     (2023-06-02 11:42:43)
Realizada
Em elaboração
Não realizada</t>
        </r>
      </text>
    </comment>
  </commentList>
</comments>
</file>

<file path=xl/sharedStrings.xml><?xml version="1.0" encoding="utf-8"?>
<sst xmlns="http://schemas.openxmlformats.org/spreadsheetml/2006/main" count="933" uniqueCount="351">
  <si>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</si>
  <si>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</si>
  <si>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</si>
  <si>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</si>
  <si>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</si>
  <si>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</si>
  <si>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</si>
  <si>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</si>
  <si>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</si>
  <si>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</si>
  <si>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</si>
  <si>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</si>
  <si>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</si>
  <si>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</si>
  <si>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</si>
  <si>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</si>
  <si>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</si>
  <si>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</si>
  <si>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</si>
  <si>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</si>
  <si>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</si>
  <si>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</si>
  <si>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</si>
  <si>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</si>
  <si>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</si>
  <si>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</si>
  <si>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</si>
  <si>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Pró-Reitoria de Ensino de Graduação - PROEN</t>
  </si>
  <si>
    <t xml:space="preserve">Responsável superior (pró-reitor, assessor, chefe): </t>
  </si>
  <si>
    <t>Cristiane Medina  Finzi - Quintão</t>
  </si>
  <si>
    <t>Responsável PES (PONTE):</t>
  </si>
  <si>
    <t>Possui código de ética, regimento ou normas internas próprias? (Se sim, indicar o documento)</t>
  </si>
  <si>
    <t>Regimento Geral da UFSJ</t>
  </si>
  <si>
    <t>Diagnóstico situacional (análise "Swot" da Setorial)</t>
  </si>
  <si>
    <t>Ambiente Interno</t>
  </si>
  <si>
    <t>Ambiente Externo</t>
  </si>
  <si>
    <t xml:space="preserve">Forças                                                                                                        </t>
  </si>
  <si>
    <t xml:space="preserve">Oportunidades                                                                                                                                                      </t>
  </si>
  <si>
    <t xml:space="preserve">Fraquezas:                                                                                       </t>
  </si>
  <si>
    <t xml:space="preserve">Ameaças                              </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</si>
  <si>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</si>
  <si>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</si>
  <si>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</si>
  <si>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</si>
  <si>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 xml:space="preserve">OBJETIVO SETORIAL 1 :  Gestão das atividades de ensino de graduação </t>
  </si>
  <si>
    <t>A1</t>
  </si>
  <si>
    <t>OBJETIVO SETORIAL 2 : Ações de acesso ( ingresso, permanencia e diplomação)</t>
  </si>
  <si>
    <t>A2</t>
  </si>
  <si>
    <t xml:space="preserve">OBJETIVO SETORIAL 3 :  Redes de Divulgação </t>
  </si>
  <si>
    <t>G3</t>
  </si>
  <si>
    <t xml:space="preserve">OBJETIVO SETORIAL 4 : Implementar Politicas com impacto no acesso </t>
  </si>
  <si>
    <t xml:space="preserve">OBJETIVO SETORIAL 5 : </t>
  </si>
  <si>
    <t xml:space="preserve">PLANO DE AÇÃO </t>
  </si>
  <si>
    <t xml:space="preserve">Já definidos seus objetivos a setorial deverá elaborar seu plano de ação. </t>
  </si>
  <si>
    <t xml:space="preserve">Relação com objetivo Estratégico UFSJ </t>
  </si>
  <si>
    <t>AÇÕES</t>
  </si>
  <si>
    <t>PRAZO</t>
  </si>
  <si>
    <t>CAMPUS</t>
  </si>
  <si>
    <t>CONTROLE</t>
  </si>
  <si>
    <t>OBSERVAÇÃO</t>
  </si>
  <si>
    <t>REALIZADO</t>
  </si>
  <si>
    <t>A4 - Promover o desenvolvimento da pesquisa e da inovação tecnológica, bem como fortalecer a divulgação da produção científica da UFSJ</t>
  </si>
  <si>
    <t xml:space="preserve">Diagnóstico de retenção e evasão / Projeto Trajetória </t>
  </si>
  <si>
    <t>31/12/2023</t>
  </si>
  <si>
    <t>UFSJ</t>
  </si>
  <si>
    <t xml:space="preserve"> Comissão Permanente de Estudos de Evasão no Ensino Superior: Uma abordagem Quantitativa PORTARIA nº012 de 10 de março de 2023
Comissão formada por docentes do Departamento de Matemática e Estatística da UFSJ com o foco no estudo de evasão baseado nos dados quantitativos de registro acadêmico entre os anos de 2018 e 2022. O estudo será iniciado pelas licenciaturas.  Faz parte do diagnosticos ações junto as coordenadorias, promoção de paineis de análise e rodas de conversas   . Projeto Trajetorio realizou o diagnostivo de evasão para os 51 cursos de graduação presenciais, atraváves da análise de daddos evasão  apresentados em paineis para, coordenadores de curso, alunos, secretários e docentes .  O  diagnóstico serviu como base para o planejamento de açõe e estratégias de evitar a evasão nos campi  pra o acompanhamento 2024. </t>
  </si>
  <si>
    <t>EM ELABORAÇÃO</t>
  </si>
  <si>
    <t xml:space="preserve">Secretaria de gestão dos programas de Iniciação a docência PIBID e Residência Pedagogica </t>
  </si>
  <si>
    <t>31/12/203</t>
  </si>
  <si>
    <t xml:space="preserve">Criação da Secretaria de Apoio ao sistema de iniciação a docência da UFSJ. A Secretaria ficou responsável pela organização documental da  iniciaçao a docencia a funciona como apoio a execuçao da Semana de Iniciaçao a Docencia </t>
  </si>
  <si>
    <t>NÃO REALIZADO</t>
  </si>
  <si>
    <t xml:space="preserve">Revisão das Resoluções CONEP 34/2021, 22/2021 e  26/2021 </t>
  </si>
  <si>
    <t xml:space="preserve">Comissões formadas na congregação para a revisão das resoluções que impactam na formação acadêmica do ensino de graduação . A resolução está sob avaliação na congregação </t>
  </si>
  <si>
    <t xml:space="preserve"> Internacionalização dos PPCs pela inseção de UC optativas nos PPCs</t>
  </si>
  <si>
    <t xml:space="preserve">Inserção da disciplina Tópicos em Internacionalização nas matrizes curriculares em alteração devido  curricularização da extensão. Foi encaminhado memorando de orientação e a adesao é voluntária . </t>
  </si>
  <si>
    <t xml:space="preserve">Curso de formação de coordenadores com aplicação semestral </t>
  </si>
  <si>
    <t>Curso de formação de coordenadores a ser aplicado no ínicio de cada semestre com as orientações para novos e veteramos . O primeiro curso foi efetuado em Agosto de 2023</t>
  </si>
  <si>
    <t>Restruturação do SERLE  - Setor de Regulação e Legislação da UFSJ</t>
  </si>
  <si>
    <t>Alteração no nome do SERLE para Setor de Avaliação de Controle . Criação de arquivo arquivistivo, normas e instruções e otimizem o trabalho de recredenciamento, criação e extinção de curso .  O processo de alteração do nome do setor está para avaliação dos conselhos superiores.</t>
  </si>
  <si>
    <t>Diagnóstico do estudo da distribuição do orçamento das unidades acadêmicas / Portaria PROEN 12/2023</t>
  </si>
  <si>
    <t xml:space="preserve">Comissão instituida mas aguardando emissão da LOA 2024. </t>
  </si>
  <si>
    <t>Programa de Formação Continuada Docente para a comunidade interna e a rede de escolas públicas parceiras</t>
  </si>
  <si>
    <t xml:space="preserve">Criada comissão responsável por propor acções de formação continuada docente . Criada a comissao de formação continuada de professores para a área das engenharias que propos cursos de capacitação sob a forma de eventos e reuniões periodicas </t>
  </si>
  <si>
    <t xml:space="preserve">Formalização do Fórum das Licenciaturas </t>
  </si>
  <si>
    <t xml:space="preserve">Aprovação do Fórum das Licenciaturas via Resolução CONSU 13 /2023. A Reunioes do Fórum  tem calendário pre definido com o objetivo nas discussoes sobre as licenciaturas no ambito da UFSJ </t>
  </si>
  <si>
    <t>Simpósio de Iniciação a Docência para apresentação de trabalhos e atendimento de demandas da rede</t>
  </si>
  <si>
    <t>3 campi SJDR</t>
  </si>
  <si>
    <t xml:space="preserve">A Semana de Iniciação a Docência  foi separada do Congresso de Iniciação a Docencia para dar protagonismo aos projetos de iniciação a docência ligados o PIBID e à Residência Pedagógica. A SID contou com a apresentação de mais de 300 trabalhos e a presença de palestrantes da área do ensino, além da  responsável pelo fomento dos Porgramas de Iniciação a docencia da CAPEs </t>
  </si>
  <si>
    <t>Ter mais de 50% dos projetos pedagógicos do bacharelado aprovados no CONEP</t>
  </si>
  <si>
    <t>Os projetos pedagógicos dos bacharelados que foram enviados para análise,  estào sob responsabilidade da Comissão de Analise dos PPCs, formada por 4 técnicos em assuntos educacionais. A analises contam com plantaào de duvidas para coordenadores e membros dos colegiados de curso e NDES. A aprovacao dos projetos depende do cumprimento dos prazos e envio apara a análise</t>
  </si>
  <si>
    <t>Ter mais de 50% dos projetos pedagógicos do bacharelado em execução para 2024/1</t>
  </si>
  <si>
    <t>Essa açao depende da aprovaçao do projeto no Conselho de Ensino Pesquisa e Extensào com baixa probabilidade de efetividade</t>
  </si>
  <si>
    <t>Montar estrutura de atendimento que favoreça e de suporte para o credenciamento da matematica nota 3 ou &gt;</t>
  </si>
  <si>
    <t>O Serle organizou um fluxo definido de atividades para acompanhamento dos credenciamento e recredenciamentos dos cursos de graduação visando a manutenção ou aumento da nota de avaliação. No caso da matematica a equipe formada e os fluxos levaram a nota positivas para o curso de matematica</t>
  </si>
  <si>
    <t>Montar estrutura de atendimento que favoreça e de suporte para o Credenciamento da Medicina(CDB) nota 3 ou &gt;</t>
  </si>
  <si>
    <t xml:space="preserve"> Serle organizou um fluxo definido de atividades para acompanhamento dos credenciamento e recredenciamentos dos cursos de graduação visando a manutenção ou aumento da nota de avaliação.</t>
  </si>
  <si>
    <t>Programa de sensibilização de alunos e coordenadores de curso que se converta em adesào ao Enade  superior a  50%</t>
  </si>
  <si>
    <t xml:space="preserve">O SERLE realizou atividades de acompanhamento ao preenchimento dos formularios ENADE e para o acompanhamento de coordenadores e discente no processo ENADE. </t>
  </si>
  <si>
    <t>Regulação da normas de troca de bibliografias</t>
  </si>
  <si>
    <t xml:space="preserve">Foi instituida Instruçao Normativa que regulamento as normas na Universidade </t>
  </si>
  <si>
    <t>Automatizaçao do sistema de requerimentos da DICON</t>
  </si>
  <si>
    <t>Sistema de solicitaçao automatizado em algoritmo independente do Sigaa</t>
  </si>
  <si>
    <t>Automatizaçao do sistema de requerimentos das coordenadorias de curso</t>
  </si>
  <si>
    <t>O sistema de requerimentos das coordenadorias está em fase de elaboraçao a exemplo do sistema da DICON.</t>
  </si>
  <si>
    <t>Instalação do repositório on line de obras da  UFSJ</t>
  </si>
  <si>
    <t xml:space="preserve">O repositorio está instalado no DSPACE e agora está em fase de configuração. </t>
  </si>
  <si>
    <t>Atenção:</t>
  </si>
  <si>
    <t>Caso julgue importante para o cumprimento de seu objetivo, a setorial poderá inserir novas ações ou mesmo inserir alguma realizada em 2022 mas que tenha ficado fora do relatório anterior. Todavia deverá atentar-se para que a ação seja relevante, pertinente, significativa.</t>
  </si>
  <si>
    <t>G4 - Desenvolver a infraestrutura de tecnologia da informação, visando à disponibilização segura de dados, à transparência das informações e à interatividade</t>
  </si>
  <si>
    <t xml:space="preserve">Para cada objetivo deve ser elaborado um plano de ação em abas distintas. </t>
  </si>
  <si>
    <t>EFETIVIDADE</t>
  </si>
  <si>
    <t>Total de ações previstas para este objetivo setorial</t>
  </si>
  <si>
    <t>Ações realizadas</t>
  </si>
  <si>
    <t xml:space="preserve">ÍNDICE DE EFETIVIDADE        </t>
  </si>
  <si>
    <t>RELATÓRIO ANUAL: OS CAMPOS ABAIXO DEVEM SER PREENCHIDOS PARA ENVIO DO RELATÓRIO EM 30 NOV 2023</t>
  </si>
  <si>
    <t>DADOS QUANTITATIVOS (ESPECÍFICOS DAS SETORIAIS)</t>
  </si>
  <si>
    <r>
      <rPr>
        <b/>
        <sz val="18"/>
        <color rgb="FF003300"/>
        <rFont val="Calibri"/>
        <family val="2"/>
      </rPr>
      <t>ATENÇÃO:</t>
    </r>
    <r>
      <rPr>
        <sz val="18"/>
        <color rgb="FF003300"/>
        <rFont val="Calibri"/>
        <family val="2"/>
      </rPr>
      <t xml:space="preserve"> Neste campo devem ser inseridos índices, indicadores e dados objetivos que  sejam específicos da setorial. Têm a finalidade de enriquecer as análises dos impactos e valores que a setorial gera para a sociedade.        </t>
    </r>
  </si>
  <si>
    <t xml:space="preserve">Não há uma análise numerica para as ações realizadas. </t>
  </si>
  <si>
    <t>ANÁLISE QUALITATIVA</t>
  </si>
  <si>
    <r>
      <rPr>
        <b/>
        <sz val="18"/>
        <color rgb="FF003300"/>
        <rFont val="Calibri"/>
        <family val="2"/>
      </rPr>
      <t>ATENÇÃO:</t>
    </r>
    <r>
      <rPr>
        <sz val="18"/>
        <color rgb="FF003300"/>
        <rFont val="Calibri"/>
        <family val="2"/>
      </rPr>
      <t xml:space="preserve"> Neste campo, a redação deve ser realizada de forma </t>
    </r>
    <r>
      <rPr>
        <b/>
        <sz val="18"/>
        <color rgb="FF003300"/>
        <rFont val="Calibri"/>
        <family val="2"/>
      </rPr>
      <t>DIDÁTICA, SIMPLES E OBJETIVA</t>
    </r>
    <r>
      <rPr>
        <sz val="18"/>
        <color rgb="FF003300"/>
        <rFont val="Calibri"/>
        <family val="2"/>
      </rPr>
      <t xml:space="preserve">. Devem ser explicados, analisados e avaliados os dados quantitativos acima (efetividade e demais dados específicos). Apontar também quais ações </t>
    </r>
    <r>
      <rPr>
        <b/>
        <sz val="18"/>
        <color rgb="FF003300"/>
        <rFont val="Calibri"/>
        <family val="2"/>
      </rPr>
      <t>não foram cumpridas no prazo planejado</t>
    </r>
    <r>
      <rPr>
        <sz val="18"/>
        <color rgb="FF003300"/>
        <rFont val="Calibri"/>
        <family val="2"/>
      </rPr>
      <t xml:space="preserve"> e as justificativas. </t>
    </r>
  </si>
  <si>
    <t>A Pro reitoria de Ensino se comprometeu com o diagnostico dos cursos de graduação a fim de identificar as estratégias necessárias para a melhoria da gestão do ensino de graduação da UFSJ. As ações planejadas não concluidas são dependentes das analises legais e estão sujeitas a demandas e prazos nem sempre cumpridos pelos agentes envolvidos 
As ações 3, 11, 12  dependem da execução coletiva e de discussões que ultrapassam as possibilidades de execução. Os prazos foram determinados pela PROEN mas que foram técnicamente descumpridos. Os setores responsaveis foram notificados de possiveis consequencias para os cursos de graduação. No caso do item 18, a falta de pessoal técnico colocou a demanda na lista de espera para a execução</t>
  </si>
  <si>
    <t>AÇÕES EM DESTAQUE PARA RELATÓRIO DE GESTÃO UFSJ</t>
  </si>
  <si>
    <r>
      <rPr>
        <b/>
        <sz val="18"/>
        <color rgb="FF003300"/>
        <rFont val="Calibri"/>
        <family val="2"/>
      </rPr>
      <t>ATENÇÃO:</t>
    </r>
    <r>
      <rPr>
        <sz val="18"/>
        <color rgb="FF003300"/>
        <rFont val="Calibri"/>
        <family val="2"/>
      </rPr>
      <t xml:space="preserve"> Neste campo deverão ser apontadas algumas ações relevantes no período, para que sejam publicadas no relatório de gestão UFSJ. Pedimos que sejam apontadas no máximo </t>
    </r>
    <r>
      <rPr>
        <b/>
        <sz val="18"/>
        <color rgb="FF003300"/>
        <rFont val="Calibri"/>
        <family val="2"/>
      </rPr>
      <t>4 ações</t>
    </r>
    <r>
      <rPr>
        <sz val="18"/>
        <color rgb="FF003300"/>
        <rFont val="Calibri"/>
        <family val="2"/>
      </rPr>
      <t xml:space="preserve">, trazendo a descrição das mesmas. </t>
    </r>
    <r>
      <rPr>
        <b/>
        <sz val="18"/>
        <color rgb="FF003300"/>
        <rFont val="Calibri"/>
        <family val="2"/>
      </rPr>
      <t xml:space="preserve">Obs: informar se a ação foi realizada de forma integrada com outras setoriais. Neste caso a ação deverá ser consolidada e informada pelas setoriais envolvidas, para entrar no relatório de gestão de forma correta, evitando disparidades. </t>
    </r>
  </si>
  <si>
    <t xml:space="preserve">Diagnóstico de retenção e evasão / Projeto Trajetória 
Simpósio de Iniciação a Docência para apresentação de trabalhos e atendimento de demandas da rede
Automatizaçao do sistema de requerimentos da DICON
Restruturação do SERLE  - Setor de Regulação e Legislação da UFSJ
Formalização do Fórum das Licenciaturas </t>
  </si>
  <si>
    <t>GESTÃO DE RISCOS</t>
  </si>
  <si>
    <t>Cada ação desenvolvida pela setorial que tenha nível de risco classificado como alto ou extremo deverá ser tratada como "evitar", "transferir/compartilhar" ou "mitigar", ou seja, não poderá ser "aceita"</t>
  </si>
  <si>
    <t>O objetivo das ações preventivas (respostas aos riscos) não é eliminar o risco completamente, mas reduzi-lo a um nível aceitável.</t>
  </si>
  <si>
    <t>APETITE AO RISCO DA UFSJ: MÉDIO</t>
  </si>
  <si>
    <t>NÍVEL DE RISCO</t>
  </si>
  <si>
    <t>Baixo (Oportunidade)</t>
  </si>
  <si>
    <t>Médio (Aceitável)</t>
  </si>
  <si>
    <t>Alto (Inaceitável)</t>
  </si>
  <si>
    <t>Extremo  (Absolutamente Inaceitável)</t>
  </si>
  <si>
    <t>3,4,5,6</t>
  </si>
  <si>
    <t>8,9,10,12</t>
  </si>
  <si>
    <t>15, 16,20, 25</t>
  </si>
  <si>
    <t>SIM</t>
  </si>
  <si>
    <t>IMAGEM / REPUTAÇÃO</t>
  </si>
  <si>
    <t>EVITAR</t>
  </si>
  <si>
    <t>Tarefa/ação</t>
  </si>
  <si>
    <t>IDENTIFICAÇÃO DO RISCO</t>
  </si>
  <si>
    <t>AVALIAÇÃO DO RISCO</t>
  </si>
  <si>
    <t>RESPOSTA AOS RISCOS</t>
  </si>
  <si>
    <t>NÃO</t>
  </si>
  <si>
    <t>OPERACIONAL</t>
  </si>
  <si>
    <t>TRANSFERIR / COMPARTILHAR</t>
  </si>
  <si>
    <t>LEGAL</t>
  </si>
  <si>
    <t xml:space="preserve">ACEITAR </t>
  </si>
  <si>
    <t>Descrição do Risco</t>
  </si>
  <si>
    <t>Causa</t>
  </si>
  <si>
    <t xml:space="preserve">Tipo de Risco </t>
  </si>
  <si>
    <t>Escala de risco  (peso)</t>
  </si>
  <si>
    <t>Impacto  - consequência para o cumprimento da ação planejada (peso)</t>
  </si>
  <si>
    <t>Nível de Risco (Escore)</t>
  </si>
  <si>
    <t>Nível de Risco Inerente (classificação)</t>
  </si>
  <si>
    <t>Resposta ao Risco (ação)</t>
  </si>
  <si>
    <t>Descrição da ação de resposta ao risco</t>
  </si>
  <si>
    <t>Controle e acompanhamento</t>
  </si>
  <si>
    <t>FINANCEIRO / ORÇAMENTÁRIO</t>
  </si>
  <si>
    <t>MITIGAR</t>
  </si>
  <si>
    <t xml:space="preserve">Inconsistencia dos dados extraidos de sistema anterior ao sistema de gestão acadêmica atual , contaminação dos dados </t>
  </si>
  <si>
    <t xml:space="preserve">Conversão de dados </t>
  </si>
  <si>
    <t xml:space="preserve">Análise detalhada dos dados junto aos coordenadores de curso, avaliação de consistencia  e execução de açãoes de mitigação . </t>
  </si>
  <si>
    <t xml:space="preserve">A efetivação da secretaria dependeria da disponibilização de um servidor capaz de realizar o organizaçao arquivistica dos dados, emitir certificados além de assumir outras tarefas. Isso poderia sobrecarregar um servidor e não atender à necessidade da secretaria. </t>
  </si>
  <si>
    <t xml:space="preserve">ausência de força de trabalho </t>
  </si>
  <si>
    <t xml:space="preserve">Realizar a alocação de pessoal para suporte da secretaria ; definiçao de fluxos </t>
  </si>
  <si>
    <t xml:space="preserve">A revisão das resoluções dependem da avaliação dos membros da congregação que além das divergências  em relação aos fluxos precisam se adequar às necessidades e definições do sistema de gestão academico </t>
  </si>
  <si>
    <t xml:space="preserve">divergencias legais </t>
  </si>
  <si>
    <t xml:space="preserve">formação de comissões com prazo de execução delimitado em 90 dias </t>
  </si>
  <si>
    <t>As cordenações e NDEs  precisam estar de acordo com a inserçao de uma unidade curricular referente à internacionalização. Alguns cursos podem se recusar a oferecer essas unidades no projeto pedagógico</t>
  </si>
  <si>
    <t xml:space="preserve">Divergencias  de entendimento </t>
  </si>
  <si>
    <t xml:space="preserve">Buscar dialogo entre a ASSIM e os cursos de graduação </t>
  </si>
  <si>
    <t xml:space="preserve">Os cursos de formação de coordenadores semestral pode nào alcançar os coordenadores no momento necessário , devido à alta rotatividade de coordenadores . Outra dificuldade é a adesão dos coordenadores ao curso de formação. </t>
  </si>
  <si>
    <t xml:space="preserve"> Rotatividade dno cargo </t>
  </si>
  <si>
    <t xml:space="preserve">Realizar cursos on line gravados para ficar a disposição dos coordenadores ao longo do ano </t>
  </si>
  <si>
    <t xml:space="preserve"> Não execução da tarefa  devido a ausência de material humano e de entendimento das atribuições do setor </t>
  </si>
  <si>
    <t>Incapacidade tecnica</t>
  </si>
  <si>
    <t>Realizar a estruturaççao por etapas,  se iniciando pelas áreas mais frageis e urgentes</t>
  </si>
  <si>
    <t xml:space="preserve">O estudo orçamentário das unidades acadêmicas depende da disponibilidade do orçamento e da adesào dos membros da congregacao a formação de uma comissào para que a discussão ocorra de forma coletiva e transparente. Infelizmente, a adesão  foi insuficiente. </t>
  </si>
  <si>
    <t>Reestruturar a comissão para 2024</t>
  </si>
  <si>
    <t xml:space="preserve">A Universidade nào possui setor proprio para a formataçao de um programa de formação continuada d eprofessores. A baixa adesao das licenciaturas a programas de formação mostra a   necessidade envolvimento e sensibilização dos docentes </t>
  </si>
  <si>
    <t>baixo compromentimento</t>
  </si>
  <si>
    <t xml:space="preserve">Buscar maior relacionamento dom os cursos de  graduação </t>
  </si>
  <si>
    <t xml:space="preserve">A formalizaçao do Forum das Licenciaturas é um processo que precisa passar pelo conselho superior , o que pode demorar em função de divergencias de opiniões sobre as atividades do Forum </t>
  </si>
  <si>
    <t xml:space="preserve">Divergencias de opinião </t>
  </si>
  <si>
    <t xml:space="preserve">Buscar maior esclarecimento dos envolvidos com relação a importancia do trabalho do FORUM </t>
  </si>
  <si>
    <t>O Simpósio de Iniciação a Docencia é um evento obrigatório que  recebe a comunidade interna nos 300 projetos desenvolvidos e a externa. A  separaçao do SID do evento da CPC era uma demanda antiga dos coordenadores de projetos de iniciaçao a docência da UFSJ</t>
  </si>
  <si>
    <t>Buscar o envolvimento dos coordeadores de iniciaçao a docência e dar o apoio institucional a execuçao do curso</t>
  </si>
  <si>
    <t xml:space="preserve">A aprovação dos projetos pedgógicos depende do cumprimento dos prazos estabelecidos pela pro reitoria para os cursos que, por sua vez, precisam de uma grande discussão e esclarecimento quanto a nova organização do PPC com a extensào. Os prazos perdidos e atraso no envio do processo pode não levar ao envio do PPC </t>
  </si>
  <si>
    <t xml:space="preserve">Perda de prazos </t>
  </si>
  <si>
    <t xml:space="preserve">Orientar , esclarecer e desenvolver fluxos que promovam o envio do PPCs para analise </t>
  </si>
  <si>
    <t>A execução dos projetos é precedida pela aprovação nos conselhos. Projetos não aprovados nào serão executados</t>
  </si>
  <si>
    <t>Não envolvimento do setor e dos docentes envolvidos no processo de credenciamento</t>
  </si>
  <si>
    <t xml:space="preserve">Nota insuficiente devido a trabalho </t>
  </si>
  <si>
    <t xml:space="preserve">Formaçao de uma equipe consciente e capacitada junto ao SERLE para apoio aos recredenciamentos </t>
  </si>
  <si>
    <t xml:space="preserve">Os riscos nesse caso se referem ao preenchimento errado dos sistemas do E-Mec e de uma baixa adesão no dia da prova </t>
  </si>
  <si>
    <t>Baixa adesão à PROVA</t>
  </si>
  <si>
    <t xml:space="preserve">Ausência de padronização dos PPCs , que pode levar  a impactos negativos nas notas de recredenciamento  dos cursos </t>
  </si>
  <si>
    <t xml:space="preserve">Impacto negativo na nota dos recredenciamentos </t>
  </si>
  <si>
    <t xml:space="preserve">Regulamentar e normatizar as bibliografias </t>
  </si>
  <si>
    <t xml:space="preserve">A mudança dos sistemas acadêmicos  retiraram do processo a disponibilidade de um formulario automatizado de solicitaçao de requerimentos.  A ausencia do sistema de requerimentos leva ao uso de planilhas google que não permitem a autencidade e eficiencia das atividades, causa retrabalho erros por retrabalho e sobrecaega do povo técnico envolvido. </t>
  </si>
  <si>
    <t>Erros por retrabalho, atraso dos prazos</t>
  </si>
  <si>
    <t>Instalação e manutençao do sistema de requerimentos da DICOn</t>
  </si>
  <si>
    <t>Instalação e manutençao do sistema de requerimentos das coordenadorias</t>
  </si>
  <si>
    <t xml:space="preserve">O repositório é uma exigencia para o recredenciamento dos cursos de pos graduaçao. A nào instalação pode levar a perda de notas , problemas com transparencia e com o histórico das atividades bibliograficas. </t>
  </si>
  <si>
    <t xml:space="preserve">Instalar o repositorio o mais rapido possivel </t>
  </si>
  <si>
    <t>Escala de Risco</t>
  </si>
  <si>
    <t>Descrição</t>
  </si>
  <si>
    <t>Peso</t>
  </si>
  <si>
    <t>Muito Baixa</t>
  </si>
  <si>
    <t>Improvável. Em situações excepcionais, o evento poderá até ocorrer, mas nada nas circunstâncias indica essa possibilidade.</t>
  </si>
  <si>
    <t>Baixa</t>
  </si>
  <si>
    <t>Rara. De forma inesperada ou casual, o evento poderá ocorrer, pois as circunstâncias pouco indicam essa possibilidade.</t>
  </si>
  <si>
    <t>Média</t>
  </si>
  <si>
    <t>Possível. De alguma forma, o evento poderá ocorrer, pois as circunstâncias
indicam moderadamente essa possibilidade.</t>
  </si>
  <si>
    <t>Alta</t>
  </si>
  <si>
    <t>Provável. De forma até esperada, o evento poderá ocorrer, pois as circunstâncias indicam fortemente essa possibilidade.</t>
  </si>
  <si>
    <t>Muito Alta</t>
  </si>
  <si>
    <t>Praticamente certa. De forma inequívoca, o evento ocorrerá, as circunstâncias indicam claramente essa possibilidade.</t>
  </si>
  <si>
    <t>Impacto</t>
  </si>
  <si>
    <t>Descrição do impacto na ação planejada, caso o evento ocorra.</t>
  </si>
  <si>
    <t>Muito Baixo</t>
  </si>
  <si>
    <t>Mínimo impacto nas ações planejadas.</t>
  </si>
  <si>
    <t>Baixo</t>
  </si>
  <si>
    <t>Pequeno impacto nas ações planejadas.</t>
  </si>
  <si>
    <t>Médio</t>
  </si>
  <si>
    <t>Moderado impacto nas ações planejadas, porém recuperável.</t>
  </si>
  <si>
    <t>Alto</t>
  </si>
  <si>
    <t>Significativo impacto nas ações planejadas, de difícil reversão.</t>
  </si>
  <si>
    <t>Muito Alto</t>
  </si>
  <si>
    <t>Catastrófico impacto nas ações planejadas, de forma irreversível.</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</si>
  <si>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</si>
  <si>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</si>
  <si>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</si>
  <si>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</si>
  <si>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</si>
  <si>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</si>
  <si>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</si>
  <si>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</si>
  <si>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</si>
  <si>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t>Realizada</t>
  </si>
  <si>
    <t>Em elaboração</t>
  </si>
  <si>
    <t>Não realizada</t>
  </si>
  <si>
    <t>Risco Operacional</t>
  </si>
  <si>
    <t>Risco de imagem/Reputação do órgão</t>
  </si>
  <si>
    <t>Risco Legal</t>
  </si>
  <si>
    <t>Risco Financeiro / Orçamentário</t>
  </si>
  <si>
    <t xml:space="preserve">Mostra de Profissões Presencial com o Apoio de Pets, Ligas e Centros Acadêmicos </t>
  </si>
  <si>
    <t>CAP</t>
  </si>
  <si>
    <t xml:space="preserve">Os PETS e Centros academicos organizaram  duas Mostras de Profissões. No Campus Alto Parapeba, 30 alunos de diversos projetos, organizaram o CAP Aberto, que aconteceu no dia 06 de Outubro e recebeu em media 250 alunos das cidades de Ouro Branco, Conselheiro Lafaeite e  Congonhas. Em São João del Rei, o Pet da mecanica organizou no dia 26 de Novembro, o ISSO E UFSJ, um evento que contou com 20 cursos dos 3 campi  situados em SJDR. O evento recebeu mais de 300 alunos vindo de cidades vizinhas, além de alunos de cidades com Viçosa, Governador Valadares e outras </t>
  </si>
  <si>
    <t>Edital de Expectativa de Vagas ( PEV )  - edital para preenchimento de vagas remanscentes com base nos 5 últimos ENEMs do candidato</t>
  </si>
  <si>
    <t xml:space="preserve">O Edital do Processo Seletivo de Expectativa de Vagas (PEV)  foi insituido a partir de 2023/1 utilizando os 5 ultimos ENEMs para o preenchimento das vagas remanescentes do processo SISU. O PEV foi essencial para o preenchimento das vagas remasnescente dos cursos de graduaçao com ingresso no meio do ano. </t>
  </si>
  <si>
    <t xml:space="preserve">Adequação do calendário acadêmico para favorecer a entrada e permanência pela matricula </t>
  </si>
  <si>
    <t>ufsj</t>
  </si>
  <si>
    <t>A congregacao aprovou a alteracao do calendario extinguindo ou reduzindo o periodo letivo de férias e favorecendo a matricula . O impacto dessa alteração foi entrada de calouros e veteranos em momentos conjuntos e reduzindo o prejuizo com as faltas dos ingressantes e o retrabalho dos docentes  com a reposição das aulas.</t>
  </si>
  <si>
    <t xml:space="preserve">Ingresso - Projeto Seja UFSJ - programa de incentivo a entrada na UFSJ </t>
  </si>
  <si>
    <t>O programa é executado nas redes sociais e apresentou impacto positivo na entrada</t>
  </si>
  <si>
    <t xml:space="preserve">Permanência  - Aumento do valor da bolsa de monitoria  </t>
  </si>
  <si>
    <t>A bolsa aumentou de 240 para 320 reais no segundo semestre dd 2023</t>
  </si>
  <si>
    <t xml:space="preserve">Permanência  - Bolsa monitoria e PIBID </t>
  </si>
  <si>
    <t>31/06/2023</t>
  </si>
  <si>
    <t xml:space="preserve">Aprovado o acumulo de bolsas de monitoria  e PIBID como mecanismo de permanencia na  licenciaturas </t>
  </si>
  <si>
    <t>Diplomação  presencial e on line  periodica</t>
  </si>
  <si>
    <t xml:space="preserve">Retomada as colacoes presenciais solenes no inicio de cada semestre com participacao de autoridades como ferramenta de pertencimanto dos discientes e aumento do numero de colacoes extraordinárias no formato on line </t>
  </si>
  <si>
    <t>Politica de Ingresso com vagas suplementares Apresentação de Resolução a ser submetida ao CONSU</t>
  </si>
  <si>
    <t>Em discussao na congregação com base nas alterações aprovadas na Lei de Cotas</t>
  </si>
  <si>
    <t>Ingressantes SISU superior a 80%  - 2023/1</t>
  </si>
  <si>
    <t xml:space="preserve">Preenchimento de 84% das vagas SISU no primeiro semetre como resultado das ações de ingresso mesmo com a baixa adesao ao SISU dos alunos egressos do ensino médio ao ENEM . </t>
  </si>
  <si>
    <t>G2 - Aprimorar a estrutura administrativa, as áreas físicas e o fluxo processual, visando à maior segurança, agilidade, acessibilidade, transparência e integração com os Campi fora de sede</t>
  </si>
  <si>
    <t>Ingressantes SISU superior a 85% - 2023/2</t>
  </si>
  <si>
    <t xml:space="preserve">Preenchimento de 56% das vagas SISU. A meta não foi cumprida pela baixa adesao ao SISU, principalmente,  para os cursos tecnologicos como as engenharia e os cursos das areas de formacao de professores </t>
  </si>
  <si>
    <t>Ingressantes SISU superior a 85% - 2024/1</t>
  </si>
  <si>
    <t xml:space="preserve">Proposicao de ações de incentivo ao ingresso foram executadas com as mostras de profissoes . </t>
  </si>
  <si>
    <t xml:space="preserve">Nas ações de promoção de acesso , permanência e diplomação foram realizadas com o apoio de projetos, PEts, e Centros Academicos feiras de profissoes no Campus Santo Antonio ( Isso é UFSJ) , com a adesao de 20 cursos de graduação e o atendimento de mais de 250 alunos do ensino médio e fundamental e no Campus Alto Paraopeca (Cap Aberto) que atendeu em torno de 300 alunos das cidades do entorno do campus como Congonhas, Ouro Branco, Conselheiro Lafaeite e Entre Rios de Minas. Foram distribuidos mais de 2000 folders. Os eventos mostram a universidade para a sociedade  favorecendo o ingresso e dão ao alunos pertencimento, favorecendo a permanência. O Edital de Expectativa de vagas utilizas as notas dos 5 ultimols ENEMs para preenchimento das vagas remanescentes do SISU, permitindo alcançar até 84% do preeenchimento de vagas no primeiro semestre e 56% das vagas no segundo semestre de 2023. o PEV represesntou até 30 % do preenchimento das vagas de acordo com o curso de graduação, mostrando-se uma ferramenta eficiente de promoção do ingresso, mesmo que  não alcançando a meta desejada para o segundo semestre de 2023. </t>
  </si>
  <si>
    <t xml:space="preserve">
Mostra de Profissões Presencial com o Apoio de Pets, Ligas e Centros Acadêmicos 
Edital de Expectativa de Vagas ( PEV )  - edital para preenchimento de vagas remanscentes com base nos 5 últimos ENEMs do candidato
Permanência  - Bolsa monitoria e PIBID </t>
  </si>
  <si>
    <t xml:space="preserve">Não ocorrencia do eventos </t>
  </si>
  <si>
    <t xml:space="preserve">baixa adesao de cursos e  convidados </t>
  </si>
  <si>
    <t xml:space="preserve">Realizaçao de reunioes e sensibilizaçao da comunidade academica </t>
  </si>
  <si>
    <t xml:space="preserve">Incapacidade técnica de execução do edital e baixa adesao </t>
  </si>
  <si>
    <t>ausencia de divulgação adequada a comunidade</t>
  </si>
  <si>
    <t>Campanhas de divulgaçao nas redes sobre a existencia do PEV</t>
  </si>
  <si>
    <t>A alteração poderia não passar por aprovacao nos conselhos superiores</t>
  </si>
  <si>
    <t xml:space="preserve"> Impedimentos legais em resoluçao </t>
  </si>
  <si>
    <t>Esclarecimento das datas junto aos coordenadores e chefes, alteracoes na resoluçao 34</t>
  </si>
  <si>
    <t xml:space="preserve">Incapacidade técnica de execução do projeto de ingresso </t>
  </si>
  <si>
    <t xml:space="preserve">Baixa adesao dos cursos de graduação e falta de corpo tecnico da comunicaçao </t>
  </si>
  <si>
    <t xml:space="preserve">Envolvimento dos cursos de graduaçao para a divulgaçao nas redes, mapeamento das redes de acesso aos alunso </t>
  </si>
  <si>
    <t xml:space="preserve">Não aumentar a bolsa nos patamares das demais </t>
  </si>
  <si>
    <t xml:space="preserve"> Restriçao orçamentaria</t>
  </si>
  <si>
    <t xml:space="preserve">Aumento do valor da bolsa de 12 horas proporcional e de acordo com a restriçao orcamentaria </t>
  </si>
  <si>
    <t>Os conselhos não permitirem  o acumulo das bolsas de monitoria a e residencia pedagógica</t>
  </si>
  <si>
    <t>Indeferimento nos conselhos</t>
  </si>
  <si>
    <t xml:space="preserve">Sensibilização dos conselheiros quanto a importancia do acumulo das bolsas como mecanismco de permanencia </t>
  </si>
  <si>
    <t xml:space="preserve">Impossibilidade técnica da realização das colaçoes de grau presencial </t>
  </si>
  <si>
    <t xml:space="preserve">Ausencia de pessoal técnico </t>
  </si>
  <si>
    <t>Estruturaçao de uma equipe responsavel pelas colacoes de grau presenciais</t>
  </si>
  <si>
    <t>Inviabilidade das disponibilidade de vagas suplementares</t>
  </si>
  <si>
    <t>Adesao completa ao SISU</t>
  </si>
  <si>
    <t>Fomentar as discussoes na congregaçao sobre o uso de vagas suplementares</t>
  </si>
  <si>
    <t xml:space="preserve"> Nào preenchimento das vagas  propostas </t>
  </si>
  <si>
    <t>Baixa adesão ao sisu</t>
  </si>
  <si>
    <t xml:space="preserve">campanhas de divulgaçao nas redes sobre a os cursos de graduacao </t>
  </si>
  <si>
    <t>Baixa adesào ao SISU</t>
  </si>
  <si>
    <t>Boletim Proen  - informaçao quinzenal encaminhada a professores contendo as informações mais recentes da PROEN</t>
  </si>
  <si>
    <t>Envio do boletim com as informaçoes da portarias emitidas , resolucoes de impacto na vida dos docentes e discentes</t>
  </si>
  <si>
    <t>Plataforma Proen  - plataforma alternativa ao site da UFSJ com visual iterativo para o publico jovem</t>
  </si>
  <si>
    <t xml:space="preserve">Atualizaçao semanal da Plataforma como mecanismo de informacoes da pro reitoria </t>
  </si>
  <si>
    <t>Instagram PROEN e Sou UFSJ  -publicações diária com alcance nos discentes da UFSJ e futuros  alunos</t>
  </si>
  <si>
    <t xml:space="preserve"> Divulgações diárias  com os principais fatos associados o ensino de graduaçao da Universidade. Os numeros de engajamento são crescentes</t>
  </si>
  <si>
    <t xml:space="preserve">Atualização página SERLE - reestruturação de fluxos e normativas de competência do setor </t>
  </si>
  <si>
    <t xml:space="preserve">A página do Serle foi alimentada com as informaçoes necessarias sobre o Procurador Instituciona,  fluxos para o Enade, Fluxos de recredenciamento, que são suporte para os coordenadores de curso nas legislações institucionais </t>
  </si>
  <si>
    <t>Página PIBID/RP - Criação da página da residência de pedagógica como mecanismo de informação da comunidade acadêmica</t>
  </si>
  <si>
    <t xml:space="preserve">As secretaria de apoio à iniciaçào a docência  está alimentando a página do PIBID/RP com informaçoes sobre os programa, sobre a semana de iniciaçao a docencia e as documentações dos procedimentos da </t>
  </si>
  <si>
    <t>Impressão e distribuição semestral Folders Cursos de Graduação   - publicidade física em escolas e cursinhos nos municipios onde a UFSJ tem campi</t>
  </si>
  <si>
    <t xml:space="preserve">Impressao de 5 mil copias no comeco de 2023 e distribuicao nas unidades es escolas das cidades onde temos campi. Impressão de materiais / folders ao longo do ano para distribuição nas escolas dos municipios onde temos campus .  </t>
  </si>
  <si>
    <t>Exemplo:</t>
  </si>
  <si>
    <t xml:space="preserve">O Boletim PROEN é uma ação especifica de divulgação das aççies e normativa da pro reitoria de ensino que foi executada como o programado mas  com eficiencia inferior ao esperado . A plataforma PROEN veio em substituição ao formato do site original e apresentou maior engajamento devido a melhor relação com o usuário e facilidade para encontrar o material desejado. No geral as ações de comunicação foram efetivas e alcançaram a comunidade academica de forma satisfatória </t>
  </si>
  <si>
    <t xml:space="preserve">Plataforma Proen  - plataforma alternativa ao site da UFSJ com visual iterativo para o publico jovem
Instagram PROEN e Sou UFSJ  -publicações diária com alcance nos discentes da UFSJ e futuros  alunos
Atualização página SERLE - reestruturação de fluxos e normativas de competência do setor </t>
  </si>
  <si>
    <t>Não envio do Boletim</t>
  </si>
  <si>
    <t>Ausencia de regularidade dos emails</t>
  </si>
  <si>
    <t>Acompanhamento do envio e recebimento dos emails</t>
  </si>
  <si>
    <t>O risco de não atualizaçào da plataforma por falta de corpo técnico  definido</t>
  </si>
  <si>
    <t>Ausencia de corpo técnico</t>
  </si>
  <si>
    <t>Alocação de atividade para secretario</t>
  </si>
  <si>
    <t xml:space="preserve">Não movimentaçao da plataforma </t>
  </si>
  <si>
    <t>Alocacao da atividade para o estagiario de jornalismo na PROEN</t>
  </si>
  <si>
    <t>Não atualizaçao da plataforma</t>
  </si>
  <si>
    <t xml:space="preserve">Ausencia de orçamento para a publicacao e impressao </t>
  </si>
  <si>
    <t>Ausencia de orçamento</t>
  </si>
  <si>
    <t xml:space="preserve">Solicitação de alocaçao no centro de custos </t>
  </si>
  <si>
    <t>Instituir a comissào responsável pela Politica de Diversidade de Gênero de Sexo / Portaria PROEN 28/2023</t>
  </si>
  <si>
    <t xml:space="preserve">A comissão responsável pela elaboração dessa politica é composta por docente, discentes, servidores técnicos , representantes de classes e comunidade externa. A comissão tem reuniòes quinzenais  com agenda divulgada na agenda principal da pro reitoria de ensino </t>
  </si>
  <si>
    <t xml:space="preserve">Instituir a comissao responsável pela Politica de Enfrentamento ao Assédio com foco no aluno </t>
  </si>
  <si>
    <t xml:space="preserve">A comissão responsável pela elaboração dessa politica é composta por docente, discentes, servidores técnicos , representantes de classes . A comissão tem reuniòes quinzenais  com agenda divulgada na agenda principal da pro reitoria de ensino . A comissão ganhou maior dimensão e a politica passa a ter foco nos 3 segmentos, com a parceria da PROAE e PROGP. </t>
  </si>
  <si>
    <t xml:space="preserve">Instituir  a Politica de Acompanhamento de Egressos </t>
  </si>
  <si>
    <t xml:space="preserve">A politica de egressos está em discussão na congregação </t>
  </si>
  <si>
    <t xml:space="preserve">Palestras sobre gestao Qualidade do Ensino de Graduação </t>
  </si>
  <si>
    <t xml:space="preserve">As atividades de capacitação sobre a qualidade de ensino acontecem no formato on line e presencial ao longo do ano </t>
  </si>
  <si>
    <t xml:space="preserve">Palestras sobre politicas de inclusão no ensino </t>
  </si>
  <si>
    <t xml:space="preserve"> </t>
  </si>
  <si>
    <t xml:space="preserve">A instituição das comissões de discussão de politicas pautadas em temas importantes e até então não tratados pela UFSJ foi um importante passo para o tratamento da informação de forma coletiva. A comissões de diversidade de genero e de enfrentamento ao assedio atendem a demandas historicas da comunidade academica, ponto luz a pontos até então retidos aos gabinetes dos docentes. No caso da politica de egressos, os trabalhos podem ser considerados em atraso devido ao numero de servidores necessarios a ausencia de um sistema intitucional dedicado. </t>
  </si>
  <si>
    <t xml:space="preserve">Instituir a comissào responsável pela Politica de Diversidade de Gênero de Sexo / Portaria PROEN 28/2023
Instituir a comissao responsável pela Politica de Enfrentamento ao Assédio com foco no aluno 
Instituir  a Politica de Acompanhamento de Egressos </t>
  </si>
  <si>
    <t>Estagnaçao das discussões relacionadas a politica</t>
  </si>
  <si>
    <t>Divergencias nas discussoes</t>
  </si>
  <si>
    <t>Promoção das discussoes e sensibilizaçao dos envolvidos</t>
  </si>
  <si>
    <t xml:space="preserve">Ausencia de corpo técnico </t>
  </si>
  <si>
    <t xml:space="preserve">Baixa adesao de docentes aos eventos de qualidade de ensino </t>
  </si>
  <si>
    <t xml:space="preserve">Baixa adesao </t>
  </si>
  <si>
    <t xml:space="preserve">Campanhas de Sensibilizaçao da comunidade academica </t>
  </si>
  <si>
    <t xml:space="preserve">Diificuldades de encontrar palestrantes sobre o tema </t>
  </si>
  <si>
    <t xml:space="preserve">Realizaçao de parcerias com a PROAE com a promoçao de materiais enviados so professores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</si>
</sst>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rgb="FF003300"/>
      <name val="Calibri"/>
      <scheme val="minor"/>
    </font>
    <font>
      <sz val="11"/>
      <color theme="1"/>
      <name val="Calibri"/>
      <family val="2"/>
      <scheme val="minor"/>
    </font>
    <font>
      <sz val="14"/>
      <color rgb="FF003300"/>
      <name val="Arial"/>
      <family val="2"/>
    </font>
    <font>
      <sz val="48"/>
      <color rgb="FFFF0000"/>
      <name val="Arial"/>
      <family val="2"/>
    </font>
    <font>
      <sz val="11"/>
      <name val="Calibri"/>
      <family val="2"/>
    </font>
    <font>
      <b/>
      <sz val="26"/>
      <color rgb="FF44546A"/>
      <name val="Arial"/>
      <family val="2"/>
    </font>
    <font>
      <sz val="16"/>
      <color rgb="FF003300"/>
      <name val="Arial"/>
      <family val="2"/>
    </font>
    <font>
      <b/>
      <sz val="12"/>
      <color rgb="FF003300"/>
      <name val="Arial"/>
      <family val="2"/>
    </font>
    <font>
      <b/>
      <sz val="28"/>
      <color rgb="FF003300"/>
      <name val="Arial"/>
      <family val="2"/>
    </font>
    <font>
      <b/>
      <sz val="14"/>
      <color theme="1"/>
      <name val="Arial"/>
      <family val="2"/>
    </font>
    <font>
      <b/>
      <sz val="14"/>
      <color rgb="FF44546A"/>
      <name val="Arial"/>
      <family val="2"/>
    </font>
    <font>
      <b/>
      <sz val="14"/>
      <color rgb="FF003300"/>
      <name val="Arial"/>
      <family val="2"/>
    </font>
    <font>
      <b/>
      <sz val="14"/>
      <color rgb="FF993300"/>
      <name val="Arial"/>
      <family val="2"/>
    </font>
    <font>
      <sz val="20"/>
      <color rgb="FF003300"/>
      <name val="Arial"/>
      <family val="2"/>
    </font>
    <font>
      <sz val="14"/>
      <color rgb="FF003300"/>
      <name val="Calibri"/>
      <family val="2"/>
    </font>
    <font>
      <sz val="11"/>
      <color rgb="FF003300"/>
      <name val="Calibri"/>
      <family val="2"/>
    </font>
    <font>
      <b/>
      <sz val="14"/>
      <color rgb="FF003300"/>
      <name val="Calibri"/>
      <family val="2"/>
    </font>
    <font>
      <sz val="14"/>
      <color rgb="FF003366"/>
      <name val="Calibri"/>
      <family val="2"/>
    </font>
    <font>
      <sz val="14"/>
      <color theme="1"/>
      <name val="Calibri"/>
      <family val="2"/>
    </font>
    <font>
      <b/>
      <sz val="12"/>
      <color rgb="FF333399"/>
      <name val="Calibri"/>
      <family val="2"/>
    </font>
    <font>
      <sz val="11"/>
      <color theme="1"/>
      <name val="Calibri"/>
      <family val="2"/>
    </font>
    <font>
      <b/>
      <sz val="12"/>
      <color theme="1"/>
      <name val="Calibri"/>
      <family val="2"/>
    </font>
    <font>
      <b/>
      <sz val="14"/>
      <color rgb="FF2E75B5"/>
      <name val="Calibri"/>
      <family val="2"/>
    </font>
    <font>
      <b/>
      <sz val="14"/>
      <color rgb="FFFF0000"/>
      <name val="Calibri"/>
      <family val="2"/>
    </font>
    <font>
      <b/>
      <sz val="26"/>
      <color rgb="FF003300"/>
      <name val="Calibri"/>
      <family val="2"/>
    </font>
    <font>
      <b/>
      <sz val="22"/>
      <color rgb="FF003300"/>
      <name val="Calibri"/>
      <family val="2"/>
    </font>
    <font>
      <sz val="22"/>
      <color rgb="FFFF0000"/>
      <name val="Calibri"/>
      <family val="2"/>
    </font>
    <font>
      <b/>
      <sz val="12"/>
      <color theme="1"/>
      <name val="Arial Black"/>
      <family val="2"/>
    </font>
    <font>
      <b/>
      <sz val="22"/>
      <color rgb="FFFF0000"/>
      <name val="Calibri"/>
      <family val="2"/>
    </font>
    <font>
      <b/>
      <sz val="16"/>
      <color theme="1"/>
      <name val="Calibri"/>
      <family val="2"/>
    </font>
    <font>
      <b/>
      <sz val="18"/>
      <color rgb="FFFF0000"/>
      <name val="Calibri"/>
      <family val="2"/>
    </font>
    <font>
      <b/>
      <sz val="18"/>
      <color rgb="FF0066CC"/>
      <name val="Calibri"/>
      <family val="2"/>
    </font>
    <font>
      <sz val="16"/>
      <color rgb="FF003300"/>
      <name val="Calibri"/>
      <family val="2"/>
    </font>
    <font>
      <sz val="18"/>
      <color rgb="FF003300"/>
      <name val="Calibri"/>
      <family val="2"/>
    </font>
    <font>
      <b/>
      <sz val="18"/>
      <color rgb="FF44546A"/>
      <name val="Calibri"/>
      <family val="2"/>
    </font>
    <font>
      <b/>
      <sz val="18"/>
      <color theme="1"/>
      <name val="Calibri"/>
      <family val="2"/>
    </font>
    <font>
      <b/>
      <u/>
      <sz val="16"/>
      <color rgb="FF003300"/>
      <name val="Calibri"/>
      <family val="2"/>
    </font>
    <font>
      <b/>
      <sz val="16"/>
      <color rgb="FF003300"/>
      <name val="Calibri"/>
      <family val="2"/>
    </font>
    <font>
      <b/>
      <sz val="14"/>
      <color rgb="FF003366"/>
      <name val="Calibri"/>
      <family val="2"/>
    </font>
    <font>
      <b/>
      <sz val="18"/>
      <color rgb="FF003300"/>
      <name val="Calibri"/>
      <family val="2"/>
    </font>
    <font>
      <b/>
      <sz val="22"/>
      <color theme="1"/>
      <name val="Calibri"/>
      <family val="2"/>
    </font>
    <font>
      <b/>
      <sz val="20"/>
      <color theme="1"/>
      <name val="Calibri"/>
      <family val="2"/>
    </font>
    <font>
      <b/>
      <sz val="20"/>
      <color rgb="FF44546A"/>
      <name val="Calibri"/>
      <family val="2"/>
    </font>
    <font>
      <b/>
      <sz val="14"/>
      <color theme="1"/>
      <name val="Calibri"/>
      <family val="2"/>
    </font>
    <font>
      <b/>
      <sz val="13"/>
      <color rgb="FF003300"/>
      <name val="Calibri"/>
      <family val="2"/>
    </font>
    <font>
      <sz val="13"/>
      <color rgb="FF003300"/>
      <name val="Calibri"/>
      <family val="2"/>
    </font>
    <font>
      <sz val="22"/>
      <color rgb="FF003300"/>
      <name val="Calibri"/>
      <family val="2"/>
    </font>
    <font>
      <sz val="18"/>
      <color rgb="FF000000"/>
      <name val="Calibri"/>
      <family val="2"/>
    </font>
    <font>
      <b/>
      <sz val="18"/>
      <color rgb="FF000000"/>
      <name val="Calibri"/>
      <family val="2"/>
    </font>
    <font>
      <sz val="11"/>
      <color rgb="FF003300"/>
      <name val="Calibri"/>
      <family val="2"/>
      <scheme val="minor"/>
    </font>
    <font>
      <sz val="22"/>
      <color rgb="FF003300"/>
      <name val="Calibri"/>
      <family val="2"/>
      <scheme val="minor"/>
    </font>
    <font>
      <b/>
      <sz val="18"/>
      <color rgb="FF000000"/>
      <name val="Calibri"/>
      <family val="2"/>
      <scheme val="minor"/>
    </font>
    <font>
      <sz val="8"/>
      <name val="Calibri"/>
      <family val="2"/>
      <scheme val="minor"/>
    </font>
    <font>
      <b/>
      <sz val="14"/>
      <name val="Calibri"/>
      <family val="2"/>
    </font>
    <font>
      <sz val="11"/>
      <color theme="1"/>
      <name val="Calibri (Corpo)"/>
    </font>
    <font>
      <b/>
      <sz val="14"/>
      <color theme="1"/>
      <name val="Calibri (Corpo)"/>
    </font>
    <font>
      <sz val="14"/>
      <color theme="1"/>
      <name val="Calibri (Corpo)"/>
    </font>
    <font>
      <b/>
      <sz val="18"/>
      <name val="Calibri"/>
      <family val="2"/>
    </font>
    <font>
      <sz val="11"/>
      <name val="Calibri"/>
      <family val="2"/>
      <scheme val="minor"/>
    </font>
  </fonts>
  <fills count="12">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6DCE4"/>
        <bgColor rgb="FFD6DCE4"/>
      </patternFill>
    </fill>
    <fill>
      <patternFill patternType="solid">
        <fgColor rgb="FFFFFF00"/>
        <bgColor rgb="FFFFFF00"/>
      </patternFill>
    </fill>
    <fill>
      <patternFill patternType="solid">
        <fgColor rgb="FFFBE4D5"/>
        <bgColor rgb="FFFBE4D5"/>
      </patternFill>
    </fill>
    <fill>
      <patternFill patternType="solid">
        <fgColor rgb="FFF7CAAC"/>
        <bgColor rgb="FFF7CAAC"/>
      </patternFill>
    </fill>
    <fill>
      <patternFill patternType="solid">
        <fgColor rgb="FFF4B083"/>
        <bgColor rgb="FFF4B083"/>
      </patternFill>
    </fill>
    <fill>
      <patternFill patternType="solid">
        <fgColor rgb="FFD8D8D8"/>
        <bgColor rgb="FFD8D8D8"/>
      </patternFill>
    </fill>
    <fill>
      <patternFill patternType="solid">
        <fgColor rgb="FFFFFFFF"/>
        <bgColor rgb="FFFFFFFF"/>
      </patternFill>
    </fill>
    <fill>
      <patternFill patternType="solid">
        <fgColor rgb="FF00B050"/>
        <bgColor theme="0"/>
      </patternFill>
    </fill>
  </fills>
  <borders count="40">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diagonal/>
    </border>
    <border>
      <left style="medium">
        <color rgb="FF000000"/>
      </left>
      <right style="thin">
        <color rgb="FF003300"/>
      </right>
      <top/>
      <bottom/>
      <diagonal/>
    </border>
    <border>
      <left/>
      <right style="thin">
        <color rgb="FF0033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71">
    <xf numFmtId="0" fontId="0" fillId="0" borderId="0" xfId="0"/>
    <xf numFmtId="0" fontId="5" fillId="0" borderId="0" xfId="0" applyFont="1" applyAlignment="1">
      <alignment horizontal="left" vertical="center"/>
    </xf>
    <xf numFmtId="0" fontId="9" fillId="2" borderId="3"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4" fillId="0" borderId="0" xfId="0" applyFont="1"/>
    <xf numFmtId="0" fontId="18" fillId="0" borderId="0" xfId="0" applyFont="1"/>
    <xf numFmtId="0" fontId="16" fillId="0" borderId="3" xfId="0" applyFont="1" applyBorder="1"/>
    <xf numFmtId="0" fontId="19" fillId="0" borderId="3" xfId="0" applyFont="1" applyBorder="1" applyAlignment="1">
      <alignment horizontal="left" vertical="top" wrapText="1"/>
    </xf>
    <xf numFmtId="0" fontId="29" fillId="2" borderId="3" xfId="0" applyFont="1" applyFill="1" applyBorder="1" applyAlignment="1">
      <alignment horizontal="center" vertical="center"/>
    </xf>
    <xf numFmtId="0" fontId="31" fillId="2" borderId="3" xfId="0" applyFont="1" applyFill="1" applyBorder="1" applyAlignment="1">
      <alignment horizontal="left" vertical="center" wrapText="1"/>
    </xf>
    <xf numFmtId="0" fontId="31" fillId="2" borderId="3" xfId="0" applyFont="1" applyFill="1" applyBorder="1" applyAlignment="1">
      <alignment horizontal="center" vertical="center" wrapText="1"/>
    </xf>
    <xf numFmtId="0" fontId="33" fillId="2" borderId="3" xfId="0" applyFont="1" applyFill="1" applyBorder="1" applyAlignment="1">
      <alignment horizontal="center" vertical="center"/>
    </xf>
    <xf numFmtId="0" fontId="34" fillId="2" borderId="9" xfId="0" applyFont="1" applyFill="1" applyBorder="1" applyAlignment="1">
      <alignment horizontal="left" vertical="center" wrapText="1"/>
    </xf>
    <xf numFmtId="0" fontId="39" fillId="2" borderId="5" xfId="0" applyFont="1" applyFill="1" applyBorder="1" applyAlignment="1">
      <alignment horizontal="center" vertical="center" wrapText="1"/>
    </xf>
    <xf numFmtId="0" fontId="40" fillId="2" borderId="3" xfId="0" applyFont="1" applyFill="1" applyBorder="1" applyAlignment="1">
      <alignment horizontal="center" vertical="center"/>
    </xf>
    <xf numFmtId="9" fontId="40" fillId="2" borderId="3" xfId="0" applyNumberFormat="1" applyFont="1" applyFill="1" applyBorder="1" applyAlignment="1">
      <alignment horizontal="center" vertical="center"/>
    </xf>
    <xf numFmtId="0" fontId="30" fillId="2" borderId="18"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43" fillId="2" borderId="28" xfId="0" applyFont="1" applyFill="1" applyBorder="1" applyAlignment="1">
      <alignment horizontal="center" vertical="center" wrapText="1"/>
    </xf>
    <xf numFmtId="0" fontId="43" fillId="2" borderId="29" xfId="0" applyFont="1" applyFill="1" applyBorder="1" applyAlignment="1">
      <alignment horizontal="center" vertical="center" wrapText="1"/>
    </xf>
    <xf numFmtId="0" fontId="43" fillId="2" borderId="6" xfId="0" applyFont="1" applyFill="1" applyBorder="1" applyAlignment="1">
      <alignment horizontal="center" vertical="center" wrapText="1"/>
    </xf>
    <xf numFmtId="0" fontId="44" fillId="9" borderId="3" xfId="0" applyFont="1" applyFill="1" applyBorder="1" applyAlignment="1">
      <alignment horizontal="center" vertical="center"/>
    </xf>
    <xf numFmtId="0" fontId="45" fillId="2" borderId="3" xfId="0" applyFont="1" applyFill="1" applyBorder="1" applyAlignment="1">
      <alignment horizontal="center" vertical="center"/>
    </xf>
    <xf numFmtId="0" fontId="37" fillId="2" borderId="3" xfId="0" applyFont="1" applyFill="1" applyBorder="1" applyAlignment="1">
      <alignment horizontal="center" vertical="center" wrapText="1"/>
    </xf>
    <xf numFmtId="0" fontId="37" fillId="2" borderId="9" xfId="0" applyFont="1" applyFill="1" applyBorder="1" applyAlignment="1">
      <alignment horizontal="center" vertical="center" wrapText="1"/>
    </xf>
    <xf numFmtId="9" fontId="37" fillId="2" borderId="3" xfId="0" applyNumberFormat="1" applyFont="1" applyFill="1" applyBorder="1" applyAlignment="1">
      <alignment horizontal="center" vertical="center" wrapText="1"/>
    </xf>
    <xf numFmtId="0" fontId="39" fillId="2" borderId="3" xfId="0" applyFont="1" applyFill="1" applyBorder="1" applyAlignment="1">
      <alignment horizontal="center" vertical="center"/>
    </xf>
    <xf numFmtId="9" fontId="39" fillId="2" borderId="3" xfId="0" applyNumberFormat="1" applyFont="1" applyFill="1" applyBorder="1" applyAlignment="1">
      <alignment horizontal="center" vertical="center"/>
    </xf>
    <xf numFmtId="9" fontId="33" fillId="2" borderId="3" xfId="0" applyNumberFormat="1" applyFont="1" applyFill="1" applyBorder="1" applyAlignment="1">
      <alignment horizontal="center" vertical="center"/>
    </xf>
    <xf numFmtId="0" fontId="17" fillId="0" borderId="24" xfId="0" applyFont="1" applyBorder="1"/>
    <xf numFmtId="0" fontId="16" fillId="0" borderId="20" xfId="0" applyFont="1" applyBorder="1" applyAlignment="1">
      <alignment vertical="center"/>
    </xf>
    <xf numFmtId="0" fontId="23" fillId="0" borderId="9" xfId="0" applyFont="1" applyBorder="1" applyAlignment="1">
      <alignment horizontal="center" vertical="center" wrapText="1"/>
    </xf>
    <xf numFmtId="0" fontId="23" fillId="0" borderId="9" xfId="0" applyFont="1" applyBorder="1" applyAlignment="1">
      <alignment horizontal="center" wrapText="1"/>
    </xf>
    <xf numFmtId="0" fontId="2" fillId="2" borderId="20" xfId="0" applyFont="1" applyFill="1" applyBorder="1" applyAlignment="1">
      <alignment horizontal="left" vertical="center"/>
    </xf>
    <xf numFmtId="0" fontId="6" fillId="2" borderId="20" xfId="0" applyFont="1" applyFill="1" applyBorder="1" applyAlignment="1">
      <alignment horizontal="left" vertical="center" wrapText="1"/>
    </xf>
    <xf numFmtId="0" fontId="7" fillId="2" borderId="20" xfId="0" applyFont="1" applyFill="1" applyBorder="1" applyAlignment="1">
      <alignment horizontal="left" vertical="center"/>
    </xf>
    <xf numFmtId="0" fontId="10" fillId="2" borderId="7"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4" fillId="2" borderId="20" xfId="0" applyFont="1" applyFill="1" applyBorder="1"/>
    <xf numFmtId="0" fontId="16" fillId="2" borderId="20" xfId="0" applyFont="1" applyFill="1" applyBorder="1" applyAlignment="1">
      <alignment horizontal="center" wrapText="1"/>
    </xf>
    <xf numFmtId="0" fontId="20" fillId="2" borderId="20" xfId="0" applyFont="1" applyFill="1" applyBorder="1"/>
    <xf numFmtId="0" fontId="14" fillId="2" borderId="20" xfId="0" applyFont="1" applyFill="1" applyBorder="1" applyAlignment="1">
      <alignment horizontal="center"/>
    </xf>
    <xf numFmtId="0" fontId="26" fillId="2" borderId="20" xfId="0" applyFont="1" applyFill="1" applyBorder="1"/>
    <xf numFmtId="0" fontId="14" fillId="2" borderId="20" xfId="0" applyFont="1" applyFill="1" applyBorder="1" applyAlignment="1">
      <alignment horizontal="left"/>
    </xf>
    <xf numFmtId="0" fontId="27" fillId="2" borderId="20" xfId="0" applyFont="1" applyFill="1" applyBorder="1" applyAlignment="1">
      <alignment horizontal="left" vertical="center" wrapText="1"/>
    </xf>
    <xf numFmtId="0" fontId="16" fillId="2" borderId="20" xfId="0" applyFont="1" applyFill="1" applyBorder="1"/>
    <xf numFmtId="0" fontId="16" fillId="2" borderId="20" xfId="0" applyFont="1" applyFill="1" applyBorder="1" applyAlignment="1">
      <alignment horizontal="center"/>
    </xf>
    <xf numFmtId="0" fontId="15" fillId="2" borderId="20" xfId="0" applyFont="1" applyFill="1" applyBorder="1" applyAlignment="1">
      <alignment vertical="center"/>
    </xf>
    <xf numFmtId="0" fontId="10" fillId="2" borderId="20" xfId="0" applyFont="1" applyFill="1" applyBorder="1" applyAlignment="1">
      <alignment horizontal="left" vertical="center" wrapText="1"/>
    </xf>
    <xf numFmtId="0" fontId="32" fillId="2" borderId="20" xfId="0" applyFont="1" applyFill="1" applyBorder="1" applyAlignment="1">
      <alignment vertical="center"/>
    </xf>
    <xf numFmtId="0" fontId="12" fillId="2" borderId="20" xfId="0" applyFont="1" applyFill="1" applyBorder="1" applyAlignment="1">
      <alignment horizontal="left" vertical="center" wrapText="1"/>
    </xf>
    <xf numFmtId="0" fontId="36" fillId="2" borderId="20" xfId="0" applyFont="1" applyFill="1" applyBorder="1"/>
    <xf numFmtId="0" fontId="37" fillId="2" borderId="20" xfId="0" applyFont="1" applyFill="1" applyBorder="1" applyAlignment="1">
      <alignment horizontal="left" vertical="center"/>
    </xf>
    <xf numFmtId="0" fontId="16" fillId="2" borderId="20" xfId="0" applyFont="1" applyFill="1" applyBorder="1" applyAlignment="1">
      <alignment horizontal="right"/>
    </xf>
    <xf numFmtId="0" fontId="38" fillId="2" borderId="20" xfId="0" applyFont="1" applyFill="1" applyBorder="1" applyAlignment="1">
      <alignment horizontal="center" wrapText="1"/>
    </xf>
    <xf numFmtId="0" fontId="39" fillId="2" borderId="20" xfId="0" applyFont="1" applyFill="1" applyBorder="1"/>
    <xf numFmtId="0" fontId="37" fillId="2" borderId="20" xfId="0" applyFont="1" applyFill="1" applyBorder="1"/>
    <xf numFmtId="0" fontId="40" fillId="2" borderId="20" xfId="0" applyFont="1" applyFill="1" applyBorder="1" applyAlignment="1">
      <alignment horizontal="center" vertical="center"/>
    </xf>
    <xf numFmtId="9" fontId="40" fillId="2" borderId="20" xfId="0" applyNumberFormat="1" applyFont="1" applyFill="1" applyBorder="1" applyAlignment="1">
      <alignment horizontal="center" vertical="center"/>
    </xf>
    <xf numFmtId="0" fontId="14" fillId="2" borderId="20" xfId="0" applyFont="1" applyFill="1" applyBorder="1" applyAlignment="1">
      <alignment horizontal="center" vertical="center" textRotation="90" wrapText="1"/>
    </xf>
    <xf numFmtId="0" fontId="16" fillId="2" borderId="20" xfId="0" applyFont="1" applyFill="1" applyBorder="1" applyAlignment="1">
      <alignment vertical="center"/>
    </xf>
    <xf numFmtId="0" fontId="14" fillId="2" borderId="20" xfId="0" applyFont="1" applyFill="1" applyBorder="1" applyAlignment="1">
      <alignment horizontal="left" vertical="center" wrapText="1"/>
    </xf>
    <xf numFmtId="0" fontId="30" fillId="2" borderId="21" xfId="0" applyFont="1" applyFill="1" applyBorder="1" applyAlignment="1">
      <alignment vertical="top"/>
    </xf>
    <xf numFmtId="0" fontId="39" fillId="2" borderId="20" xfId="0" applyFont="1" applyFill="1" applyBorder="1" applyAlignment="1">
      <alignment vertical="top"/>
    </xf>
    <xf numFmtId="0" fontId="39" fillId="2" borderId="22" xfId="0" applyFont="1" applyFill="1" applyBorder="1" applyAlignment="1">
      <alignment vertical="top"/>
    </xf>
    <xf numFmtId="0" fontId="30" fillId="2" borderId="20" xfId="0" applyFont="1" applyFill="1" applyBorder="1" applyAlignment="1">
      <alignment vertical="top"/>
    </xf>
    <xf numFmtId="0" fontId="30" fillId="2" borderId="22" xfId="0" applyFont="1" applyFill="1" applyBorder="1" applyAlignment="1">
      <alignment vertical="top"/>
    </xf>
    <xf numFmtId="0" fontId="30" fillId="6" borderId="21" xfId="0" applyFont="1" applyFill="1" applyBorder="1" applyAlignment="1">
      <alignment vertical="top"/>
    </xf>
    <xf numFmtId="0" fontId="30" fillId="6" borderId="20" xfId="0" applyFont="1" applyFill="1" applyBorder="1" applyAlignment="1">
      <alignment vertical="top"/>
    </xf>
    <xf numFmtId="0" fontId="30" fillId="6" borderId="21" xfId="0" applyFont="1" applyFill="1" applyBorder="1" applyAlignment="1">
      <alignment horizontal="left" vertical="top"/>
    </xf>
    <xf numFmtId="9" fontId="30" fillId="6" borderId="20" xfId="0" applyNumberFormat="1" applyFont="1" applyFill="1" applyBorder="1" applyAlignment="1">
      <alignment vertical="top"/>
    </xf>
    <xf numFmtId="0" fontId="30" fillId="7" borderId="21" xfId="0" applyFont="1" applyFill="1" applyBorder="1" applyAlignment="1">
      <alignment vertical="top"/>
    </xf>
    <xf numFmtId="0" fontId="30" fillId="7" borderId="20" xfId="0" applyFont="1" applyFill="1" applyBorder="1" applyAlignment="1">
      <alignment vertical="top"/>
    </xf>
    <xf numFmtId="0" fontId="30" fillId="7" borderId="21" xfId="0" applyFont="1" applyFill="1" applyBorder="1" applyAlignment="1">
      <alignment horizontal="left" vertical="top"/>
    </xf>
    <xf numFmtId="9" fontId="30" fillId="7" borderId="20" xfId="0" applyNumberFormat="1" applyFont="1" applyFill="1" applyBorder="1" applyAlignment="1">
      <alignment vertical="top"/>
    </xf>
    <xf numFmtId="0" fontId="30" fillId="8" borderId="21" xfId="0" applyFont="1" applyFill="1" applyBorder="1" applyAlignment="1">
      <alignment vertical="top"/>
    </xf>
    <xf numFmtId="0" fontId="30" fillId="8" borderId="20" xfId="0" applyFont="1" applyFill="1" applyBorder="1" applyAlignment="1">
      <alignment vertical="top"/>
    </xf>
    <xf numFmtId="0" fontId="30" fillId="8" borderId="21" xfId="0" applyFont="1" applyFill="1" applyBorder="1" applyAlignment="1">
      <alignment horizontal="left" vertical="top"/>
    </xf>
    <xf numFmtId="9" fontId="30" fillId="8" borderId="20" xfId="0" applyNumberFormat="1" applyFont="1" applyFill="1" applyBorder="1" applyAlignment="1">
      <alignment vertical="top"/>
    </xf>
    <xf numFmtId="0" fontId="33" fillId="2" borderId="7" xfId="0" applyFont="1" applyFill="1" applyBorder="1" applyAlignment="1">
      <alignment horizontal="left" vertical="center" wrapText="1"/>
    </xf>
    <xf numFmtId="0" fontId="33" fillId="2" borderId="23" xfId="0" applyFont="1" applyFill="1" applyBorder="1" applyAlignment="1">
      <alignment vertical="top" wrapText="1"/>
    </xf>
    <xf numFmtId="0" fontId="33" fillId="2" borderId="24" xfId="0" applyFont="1" applyFill="1" applyBorder="1" applyAlignment="1">
      <alignment vertical="top" wrapText="1"/>
    </xf>
    <xf numFmtId="0" fontId="33" fillId="2" borderId="25" xfId="0" applyFont="1" applyFill="1" applyBorder="1" applyAlignment="1">
      <alignment vertical="top" wrapText="1"/>
    </xf>
    <xf numFmtId="0" fontId="15" fillId="2" borderId="20" xfId="0" applyFont="1" applyFill="1" applyBorder="1" applyAlignment="1">
      <alignment horizontal="center" vertical="center" wrapText="1"/>
    </xf>
    <xf numFmtId="0" fontId="15" fillId="2" borderId="20" xfId="0" applyFont="1" applyFill="1" applyBorder="1" applyAlignment="1">
      <alignment horizontal="center" vertical="center"/>
    </xf>
    <xf numFmtId="0" fontId="33" fillId="2" borderId="20" xfId="0" applyFont="1" applyFill="1" applyBorder="1" applyAlignment="1">
      <alignment horizontal="left" vertical="center" wrapText="1"/>
    </xf>
    <xf numFmtId="0" fontId="42" fillId="2" borderId="20" xfId="0" applyFont="1" applyFill="1" applyBorder="1" applyAlignment="1">
      <alignment horizontal="center" vertical="center"/>
    </xf>
    <xf numFmtId="0" fontId="32" fillId="2" borderId="20" xfId="0" applyFont="1" applyFill="1" applyBorder="1" applyAlignment="1">
      <alignment horizontal="center" vertical="center"/>
    </xf>
    <xf numFmtId="0" fontId="14" fillId="2" borderId="20" xfId="0" applyFont="1" applyFill="1" applyBorder="1" applyAlignment="1">
      <alignment vertical="center"/>
    </xf>
    <xf numFmtId="0" fontId="24" fillId="2" borderId="20" xfId="0" applyFont="1" applyFill="1" applyBorder="1" applyAlignment="1">
      <alignment horizontal="center" vertical="center"/>
    </xf>
    <xf numFmtId="0" fontId="24" fillId="2" borderId="20" xfId="0" applyFont="1" applyFill="1" applyBorder="1" applyAlignment="1">
      <alignment horizontal="center" vertical="center" wrapText="1"/>
    </xf>
    <xf numFmtId="0" fontId="37" fillId="2" borderId="20" xfId="0" applyFont="1" applyFill="1" applyBorder="1" applyAlignment="1">
      <alignment vertical="center"/>
    </xf>
    <xf numFmtId="0" fontId="43" fillId="2" borderId="21" xfId="0" applyFont="1" applyFill="1" applyBorder="1" applyAlignment="1">
      <alignment horizontal="center" vertical="center" wrapText="1"/>
    </xf>
    <xf numFmtId="0" fontId="18" fillId="2" borderId="20" xfId="0" applyFont="1" applyFill="1" applyBorder="1" applyAlignment="1">
      <alignment vertical="center"/>
    </xf>
    <xf numFmtId="0" fontId="18" fillId="2" borderId="20"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0" xfId="0" applyFont="1" applyFill="1" applyBorder="1" applyAlignment="1">
      <alignment horizontal="center" vertical="center" wrapText="1"/>
    </xf>
    <xf numFmtId="0" fontId="25" fillId="2" borderId="20" xfId="0" applyFont="1" applyFill="1" applyBorder="1" applyAlignment="1">
      <alignment vertical="center" wrapText="1"/>
    </xf>
    <xf numFmtId="0" fontId="15" fillId="3" borderId="20" xfId="0" applyFont="1" applyFill="1" applyBorder="1" applyAlignment="1">
      <alignment horizontal="center"/>
    </xf>
    <xf numFmtId="0" fontId="47" fillId="2" borderId="3" xfId="0" applyFont="1" applyFill="1" applyBorder="1" applyAlignment="1">
      <alignment horizontal="center" vertical="center"/>
    </xf>
    <xf numFmtId="0" fontId="48" fillId="2" borderId="9" xfId="0" applyFont="1" applyFill="1" applyBorder="1" applyAlignment="1">
      <alignment horizontal="left" vertical="center" wrapText="1"/>
    </xf>
    <xf numFmtId="14" fontId="48" fillId="2" borderId="3" xfId="0" applyNumberFormat="1" applyFont="1" applyFill="1" applyBorder="1" applyAlignment="1">
      <alignment horizontal="center" vertical="center"/>
    </xf>
    <xf numFmtId="0" fontId="48" fillId="2" borderId="3" xfId="0" applyFont="1" applyFill="1" applyBorder="1" applyAlignment="1">
      <alignment horizontal="center" vertical="center" wrapText="1"/>
    </xf>
    <xf numFmtId="0" fontId="14" fillId="2" borderId="3" xfId="0" applyFont="1" applyFill="1" applyBorder="1" applyAlignment="1">
      <alignment horizontal="center"/>
    </xf>
    <xf numFmtId="0" fontId="32" fillId="2" borderId="3" xfId="0" applyFont="1" applyFill="1" applyBorder="1" applyAlignment="1">
      <alignment vertical="center"/>
    </xf>
    <xf numFmtId="0" fontId="12" fillId="2" borderId="3" xfId="0" applyFont="1" applyFill="1" applyBorder="1" applyAlignment="1">
      <alignment horizontal="left" vertical="center" wrapText="1"/>
    </xf>
    <xf numFmtId="0" fontId="16" fillId="2" borderId="3" xfId="0" applyFont="1" applyFill="1" applyBorder="1"/>
    <xf numFmtId="0" fontId="0" fillId="0" borderId="3" xfId="0" applyBorder="1"/>
    <xf numFmtId="0" fontId="47" fillId="2" borderId="5" xfId="0" applyFont="1" applyFill="1" applyBorder="1" applyAlignment="1">
      <alignment horizontal="center" vertical="center"/>
    </xf>
    <xf numFmtId="0" fontId="48" fillId="2" borderId="7" xfId="0" applyFont="1" applyFill="1" applyBorder="1" applyAlignment="1">
      <alignment horizontal="left" vertical="center" wrapText="1"/>
    </xf>
    <xf numFmtId="14" fontId="48" fillId="2" borderId="5" xfId="0" applyNumberFormat="1" applyFont="1" applyFill="1" applyBorder="1" applyAlignment="1">
      <alignment horizontal="center" vertical="center"/>
    </xf>
    <xf numFmtId="0" fontId="48" fillId="2" borderId="5"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0" fillId="0" borderId="20" xfId="0" applyBorder="1"/>
    <xf numFmtId="0" fontId="34" fillId="2" borderId="4" xfId="0" applyFont="1" applyFill="1" applyBorder="1" applyAlignment="1">
      <alignment horizontal="center" vertical="center" wrapText="1"/>
    </xf>
    <xf numFmtId="0" fontId="33" fillId="2" borderId="4" xfId="0" applyFont="1" applyFill="1" applyBorder="1" applyAlignment="1">
      <alignment horizontal="center" vertical="center"/>
    </xf>
    <xf numFmtId="0" fontId="35" fillId="2" borderId="4" xfId="0" applyFont="1" applyFill="1" applyBorder="1" applyAlignment="1">
      <alignment horizontal="center" vertical="center" wrapText="1"/>
    </xf>
    <xf numFmtId="14" fontId="34" fillId="2" borderId="25" xfId="0" applyNumberFormat="1" applyFont="1" applyFill="1" applyBorder="1" applyAlignment="1">
      <alignment horizontal="center" vertical="center"/>
    </xf>
    <xf numFmtId="0" fontId="48" fillId="2" borderId="5" xfId="0" applyFont="1" applyFill="1" applyBorder="1" applyAlignment="1">
      <alignment horizontal="left" vertical="center" wrapText="1"/>
    </xf>
    <xf numFmtId="0" fontId="22" fillId="0" borderId="3" xfId="0" applyFont="1" applyBorder="1" applyAlignment="1">
      <alignment horizontal="left" vertical="center" wrapText="1"/>
    </xf>
    <xf numFmtId="0" fontId="22" fillId="0" borderId="3" xfId="0" applyFont="1" applyBorder="1" applyAlignment="1">
      <alignment horizontal="left" vertical="center"/>
    </xf>
    <xf numFmtId="14" fontId="48" fillId="2" borderId="25" xfId="0" applyNumberFormat="1" applyFont="1" applyFill="1" applyBorder="1" applyAlignment="1">
      <alignment horizontal="center" vertical="center"/>
    </xf>
    <xf numFmtId="0" fontId="48" fillId="2" borderId="4" xfId="0" applyFont="1" applyFill="1" applyBorder="1" applyAlignment="1">
      <alignment horizontal="center" vertical="center" wrapText="1"/>
    </xf>
    <xf numFmtId="0" fontId="47" fillId="2" borderId="4" xfId="0" applyFont="1" applyFill="1" applyBorder="1" applyAlignment="1">
      <alignment horizontal="center" vertical="center"/>
    </xf>
    <xf numFmtId="0" fontId="31" fillId="2" borderId="4" xfId="0" applyFont="1" applyFill="1" applyBorder="1" applyAlignment="1">
      <alignment horizontal="center" vertical="center" wrapText="1"/>
    </xf>
    <xf numFmtId="0" fontId="48" fillId="2" borderId="3" xfId="0" applyFont="1" applyFill="1" applyBorder="1" applyAlignment="1">
      <alignment horizontal="left" vertical="center" wrapText="1"/>
    </xf>
    <xf numFmtId="0" fontId="48" fillId="2" borderId="6" xfId="0" applyFont="1" applyFill="1" applyBorder="1" applyAlignment="1">
      <alignment horizontal="left" vertical="center" wrapText="1"/>
    </xf>
    <xf numFmtId="0" fontId="47" fillId="2" borderId="18" xfId="0" applyFont="1" applyFill="1" applyBorder="1" applyAlignment="1">
      <alignment horizontal="center" vertical="center"/>
    </xf>
    <xf numFmtId="0" fontId="4" fillId="0" borderId="20" xfId="0" applyFont="1" applyBorder="1"/>
    <xf numFmtId="14" fontId="34" fillId="2" borderId="3" xfId="0" applyNumberFormat="1" applyFont="1" applyFill="1" applyBorder="1" applyAlignment="1">
      <alignment horizontal="center" vertical="center"/>
    </xf>
    <xf numFmtId="0" fontId="34" fillId="2" borderId="3" xfId="0" applyFont="1" applyFill="1" applyBorder="1" applyAlignment="1">
      <alignment horizontal="center" vertical="center" wrapText="1"/>
    </xf>
    <xf numFmtId="0" fontId="14" fillId="2" borderId="3" xfId="0" applyFont="1" applyFill="1" applyBorder="1"/>
    <xf numFmtId="0" fontId="48" fillId="2" borderId="30" xfId="0" applyFont="1" applyFill="1" applyBorder="1" applyAlignment="1">
      <alignment horizontal="left" vertical="center" wrapText="1"/>
    </xf>
    <xf numFmtId="0" fontId="48" fillId="2" borderId="18" xfId="0" applyFont="1" applyFill="1" applyBorder="1" applyAlignment="1">
      <alignment horizontal="left" vertical="center" wrapText="1"/>
    </xf>
    <xf numFmtId="14" fontId="34" fillId="2" borderId="5" xfId="0" applyNumberFormat="1" applyFont="1" applyFill="1" applyBorder="1" applyAlignment="1">
      <alignment horizontal="center" vertical="center"/>
    </xf>
    <xf numFmtId="0" fontId="34" fillId="2" borderId="22" xfId="0" applyFont="1" applyFill="1" applyBorder="1" applyAlignment="1">
      <alignment horizontal="center" vertical="center" wrapText="1"/>
    </xf>
    <xf numFmtId="0" fontId="1" fillId="0" borderId="0" xfId="0" applyFont="1"/>
    <xf numFmtId="0" fontId="47" fillId="2" borderId="30" xfId="0" applyFont="1" applyFill="1" applyBorder="1" applyAlignment="1">
      <alignment horizontal="center" vertical="center"/>
    </xf>
    <xf numFmtId="0" fontId="47" fillId="2" borderId="23" xfId="0" applyFont="1" applyFill="1" applyBorder="1" applyAlignment="1">
      <alignment horizontal="center" vertical="center"/>
    </xf>
    <xf numFmtId="0" fontId="48" fillId="2" borderId="25" xfId="0" applyFont="1" applyFill="1" applyBorder="1" applyAlignment="1">
      <alignment horizontal="center" vertical="center" wrapText="1"/>
    </xf>
    <xf numFmtId="0" fontId="48" fillId="2" borderId="21" xfId="0" applyFont="1" applyFill="1" applyBorder="1" applyAlignment="1">
      <alignment horizontal="left" vertical="center" wrapText="1"/>
    </xf>
    <xf numFmtId="0" fontId="48" fillId="2" borderId="31" xfId="0" applyFont="1" applyFill="1" applyBorder="1" applyAlignment="1">
      <alignment horizontal="left" vertical="center" wrapText="1"/>
    </xf>
    <xf numFmtId="14" fontId="50" fillId="0" borderId="30" xfId="0" applyNumberFormat="1" applyFont="1" applyBorder="1" applyAlignment="1">
      <alignment horizontal="center" vertical="center"/>
    </xf>
    <xf numFmtId="14" fontId="51" fillId="10" borderId="3" xfId="0" applyNumberFormat="1" applyFont="1" applyFill="1" applyBorder="1" applyAlignment="1">
      <alignment horizontal="center" vertical="center"/>
    </xf>
    <xf numFmtId="0" fontId="47" fillId="11" borderId="3" xfId="0" applyFont="1" applyFill="1" applyBorder="1" applyAlignment="1">
      <alignment horizontal="center" vertical="center"/>
    </xf>
    <xf numFmtId="0" fontId="47" fillId="11" borderId="5" xfId="0" applyFont="1" applyFill="1" applyBorder="1" applyAlignment="1">
      <alignment horizontal="center" vertical="center"/>
    </xf>
    <xf numFmtId="0" fontId="47" fillId="11" borderId="4" xfId="0" applyFont="1" applyFill="1" applyBorder="1" applyAlignment="1">
      <alignment horizontal="center" vertical="center"/>
    </xf>
    <xf numFmtId="0" fontId="47" fillId="11" borderId="30" xfId="0" applyFont="1" applyFill="1" applyBorder="1" applyAlignment="1">
      <alignment horizontal="center" vertical="center"/>
    </xf>
    <xf numFmtId="0" fontId="47" fillId="11" borderId="23" xfId="0" applyFont="1" applyFill="1" applyBorder="1" applyAlignment="1">
      <alignment horizontal="center" vertical="center"/>
    </xf>
    <xf numFmtId="0" fontId="33" fillId="11" borderId="6" xfId="0" applyFont="1" applyFill="1" applyBorder="1" applyAlignment="1">
      <alignment horizontal="center" vertical="center"/>
    </xf>
    <xf numFmtId="0" fontId="48" fillId="0" borderId="3" xfId="0" applyFont="1" applyBorder="1"/>
    <xf numFmtId="0" fontId="48" fillId="11" borderId="3" xfId="0" applyFont="1" applyFill="1" applyBorder="1" applyAlignment="1">
      <alignment horizontal="center" vertical="center"/>
    </xf>
    <xf numFmtId="0" fontId="43" fillId="2" borderId="32" xfId="0" applyFont="1" applyFill="1" applyBorder="1" applyAlignment="1">
      <alignment horizontal="center" vertical="center" wrapText="1"/>
    </xf>
    <xf numFmtId="0" fontId="16" fillId="2" borderId="31" xfId="0" applyFont="1" applyFill="1" applyBorder="1" applyAlignment="1">
      <alignment horizontal="center" vertical="center"/>
    </xf>
    <xf numFmtId="0" fontId="53" fillId="2" borderId="31" xfId="0" applyFont="1" applyFill="1" applyBorder="1" applyAlignment="1">
      <alignment horizontal="left" vertical="center" wrapText="1"/>
    </xf>
    <xf numFmtId="0" fontId="16" fillId="2" borderId="29" xfId="0" applyFont="1" applyFill="1" applyBorder="1" applyAlignment="1">
      <alignment horizontal="center" vertical="center"/>
    </xf>
    <xf numFmtId="0" fontId="0" fillId="0" borderId="31" xfId="0" applyBorder="1"/>
    <xf numFmtId="0" fontId="14" fillId="2" borderId="31" xfId="0" applyFont="1" applyFill="1" applyBorder="1" applyAlignment="1">
      <alignment horizontal="center" vertical="center"/>
    </xf>
    <xf numFmtId="0" fontId="14" fillId="2" borderId="31" xfId="0" applyFont="1" applyFill="1" applyBorder="1" applyAlignment="1">
      <alignment vertical="center"/>
    </xf>
    <xf numFmtId="0" fontId="54" fillId="0" borderId="0" xfId="0" applyFont="1"/>
    <xf numFmtId="0" fontId="55" fillId="2" borderId="31" xfId="0" applyFont="1" applyFill="1" applyBorder="1" applyAlignment="1">
      <alignment horizontal="left" vertical="center" wrapText="1"/>
    </xf>
    <xf numFmtId="0" fontId="55" fillId="2" borderId="31" xfId="0" applyFont="1" applyFill="1" applyBorder="1" applyAlignment="1">
      <alignment horizontal="center" vertical="center" wrapText="1"/>
    </xf>
    <xf numFmtId="0" fontId="55" fillId="2" borderId="31" xfId="0" applyFont="1" applyFill="1" applyBorder="1" applyAlignment="1">
      <alignment horizontal="center" vertical="center"/>
    </xf>
    <xf numFmtId="0" fontId="54" fillId="0" borderId="20" xfId="0" applyFont="1" applyBorder="1"/>
    <xf numFmtId="0" fontId="55" fillId="2" borderId="35" xfId="0" applyFont="1" applyFill="1" applyBorder="1" applyAlignment="1">
      <alignment horizontal="left" vertical="center" wrapText="1"/>
    </xf>
    <xf numFmtId="0" fontId="55" fillId="2" borderId="33" xfId="0" applyFont="1" applyFill="1" applyBorder="1" applyAlignment="1">
      <alignment horizontal="center" vertical="center" wrapText="1"/>
    </xf>
    <xf numFmtId="0" fontId="55" fillId="2" borderId="34" xfId="0" applyFont="1" applyFill="1" applyBorder="1" applyAlignment="1">
      <alignment horizontal="center" vertical="center" wrapText="1"/>
    </xf>
    <xf numFmtId="0" fontId="55" fillId="2" borderId="29" xfId="0" applyFont="1" applyFill="1" applyBorder="1" applyAlignment="1">
      <alignment horizontal="center" vertical="center" wrapText="1"/>
    </xf>
    <xf numFmtId="0" fontId="55" fillId="2" borderId="13" xfId="0" applyFont="1" applyFill="1" applyBorder="1" applyAlignment="1">
      <alignment horizontal="center" vertical="center"/>
    </xf>
    <xf numFmtId="0" fontId="55" fillId="2" borderId="22" xfId="0" applyFont="1" applyFill="1" applyBorder="1" applyAlignment="1">
      <alignment horizontal="center" vertical="center" wrapText="1"/>
    </xf>
    <xf numFmtId="0" fontId="54" fillId="0" borderId="31" xfId="0" applyFont="1" applyBorder="1"/>
    <xf numFmtId="0" fontId="55" fillId="2" borderId="37" xfId="0" applyFont="1" applyFill="1" applyBorder="1" applyAlignment="1">
      <alignment horizontal="center" vertical="center"/>
    </xf>
    <xf numFmtId="0" fontId="55" fillId="2" borderId="38" xfId="0" applyFont="1" applyFill="1" applyBorder="1" applyAlignment="1">
      <alignment horizontal="center" vertical="center" wrapText="1"/>
    </xf>
    <xf numFmtId="0" fontId="43" fillId="2" borderId="31" xfId="0" applyFont="1" applyFill="1" applyBorder="1" applyAlignment="1">
      <alignment horizontal="center" vertical="center" wrapText="1"/>
    </xf>
    <xf numFmtId="0" fontId="43" fillId="2" borderId="37"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38" xfId="0" applyFont="1" applyFill="1" applyBorder="1" applyAlignment="1">
      <alignment horizontal="center" vertical="center" wrapText="1"/>
    </xf>
    <xf numFmtId="0" fontId="56" fillId="2" borderId="31" xfId="0" applyFont="1" applyFill="1" applyBorder="1" applyAlignment="1">
      <alignment horizontal="center" vertical="center"/>
    </xf>
    <xf numFmtId="0" fontId="56" fillId="2" borderId="31" xfId="0" applyFont="1" applyFill="1" applyBorder="1" applyAlignment="1">
      <alignment vertical="center"/>
    </xf>
    <xf numFmtId="0" fontId="55" fillId="2" borderId="39" xfId="0" applyFont="1" applyFill="1" applyBorder="1" applyAlignment="1">
      <alignment horizontal="center" vertical="center"/>
    </xf>
    <xf numFmtId="0" fontId="1" fillId="0" borderId="36" xfId="0" applyFont="1" applyBorder="1"/>
    <xf numFmtId="0" fontId="43" fillId="2" borderId="31" xfId="0" applyFont="1" applyFill="1" applyBorder="1" applyAlignment="1">
      <alignment horizontal="left" vertical="center" wrapText="1"/>
    </xf>
    <xf numFmtId="0" fontId="1" fillId="0" borderId="20" xfId="0" applyFont="1" applyBorder="1"/>
    <xf numFmtId="0" fontId="26" fillId="2" borderId="20" xfId="0" applyFont="1" applyFill="1" applyBorder="1" applyAlignment="1">
      <alignment horizontal="left"/>
    </xf>
    <xf numFmtId="0" fontId="29" fillId="2" borderId="3" xfId="0" applyFont="1" applyFill="1" applyBorder="1" applyAlignment="1">
      <alignment horizontal="left" vertical="center"/>
    </xf>
    <xf numFmtId="0" fontId="31" fillId="2" borderId="5"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4" fillId="0" borderId="20" xfId="0" applyFont="1" applyBorder="1" applyAlignment="1">
      <alignment horizontal="left"/>
    </xf>
    <xf numFmtId="0" fontId="39" fillId="2" borderId="20" xfId="0" applyFont="1" applyFill="1" applyBorder="1" applyAlignment="1">
      <alignment horizontal="left" vertical="top"/>
    </xf>
    <xf numFmtId="0" fontId="30" fillId="2" borderId="20" xfId="0" applyFont="1" applyFill="1" applyBorder="1" applyAlignment="1">
      <alignment horizontal="left" vertical="top"/>
    </xf>
    <xf numFmtId="0" fontId="0" fillId="0" borderId="0" xfId="0" applyAlignment="1">
      <alignment horizontal="left"/>
    </xf>
    <xf numFmtId="0" fontId="33" fillId="2" borderId="24" xfId="0" applyFont="1" applyFill="1" applyBorder="1" applyAlignment="1">
      <alignment horizontal="left" vertical="top" wrapText="1"/>
    </xf>
    <xf numFmtId="0" fontId="26" fillId="2" borderId="20" xfId="0" applyFont="1" applyFill="1" applyBorder="1" applyAlignment="1">
      <alignment horizontal="left" wrapText="1"/>
    </xf>
    <xf numFmtId="0" fontId="14" fillId="2" borderId="20" xfId="0" applyFont="1" applyFill="1" applyBorder="1" applyAlignment="1">
      <alignment horizontal="left" wrapText="1"/>
    </xf>
    <xf numFmtId="0" fontId="29" fillId="2" borderId="3" xfId="0" applyFont="1" applyFill="1" applyBorder="1" applyAlignment="1">
      <alignment horizontal="left" vertical="center" wrapText="1"/>
    </xf>
    <xf numFmtId="0" fontId="31" fillId="2" borderId="31" xfId="0" applyFont="1" applyFill="1" applyBorder="1" applyAlignment="1">
      <alignment horizontal="left" vertical="center" wrapText="1"/>
    </xf>
    <xf numFmtId="0" fontId="39" fillId="2" borderId="20" xfId="0" applyFont="1" applyFill="1" applyBorder="1" applyAlignment="1">
      <alignment horizontal="left" vertical="top" wrapText="1"/>
    </xf>
    <xf numFmtId="0" fontId="30" fillId="2" borderId="20" xfId="0" applyFont="1" applyFill="1" applyBorder="1" applyAlignment="1">
      <alignment horizontal="left" vertical="top" wrapText="1"/>
    </xf>
    <xf numFmtId="0" fontId="0" fillId="0" borderId="0" xfId="0" applyAlignment="1">
      <alignment horizontal="left" wrapText="1"/>
    </xf>
    <xf numFmtId="0" fontId="35"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4" fillId="0" borderId="6" xfId="0" applyFont="1" applyBorder="1"/>
    <xf numFmtId="0" fontId="4" fillId="0" borderId="4" xfId="0" applyFont="1" applyBorder="1"/>
    <xf numFmtId="0" fontId="11" fillId="2" borderId="18" xfId="0" applyFont="1" applyFill="1" applyBorder="1" applyAlignment="1">
      <alignment horizontal="left" vertical="center" wrapText="1"/>
    </xf>
    <xf numFmtId="0" fontId="4" fillId="0" borderId="21" xfId="0" applyFont="1" applyBorder="1"/>
    <xf numFmtId="0" fontId="4" fillId="0" borderId="23" xfId="0" applyFont="1" applyBorder="1"/>
    <xf numFmtId="0" fontId="13" fillId="2" borderId="20" xfId="0" applyFont="1" applyFill="1" applyBorder="1" applyAlignment="1">
      <alignment horizontal="left" vertical="center" wrapText="1"/>
    </xf>
    <xf numFmtId="0" fontId="4" fillId="0" borderId="20" xfId="0" applyFont="1" applyBorder="1"/>
    <xf numFmtId="0" fontId="3" fillId="2" borderId="20" xfId="0" applyFont="1" applyFill="1" applyBorder="1" applyAlignment="1">
      <alignment horizontal="left" vertical="center" wrapText="1"/>
    </xf>
    <xf numFmtId="0" fontId="6" fillId="0" borderId="1" xfId="0" applyFont="1" applyBorder="1" applyAlignment="1">
      <alignment horizontal="left" vertical="center" wrapText="1"/>
    </xf>
    <xf numFmtId="0" fontId="4" fillId="0" borderId="2" xfId="0" applyFont="1" applyBorder="1"/>
    <xf numFmtId="0" fontId="6" fillId="0" borderId="1" xfId="0" applyFont="1" applyBorder="1" applyAlignment="1">
      <alignment horizontal="left" vertical="center"/>
    </xf>
    <xf numFmtId="0" fontId="8" fillId="3" borderId="30" xfId="0" applyFont="1" applyFill="1" applyBorder="1" applyAlignment="1">
      <alignment horizontal="center" vertical="center"/>
    </xf>
    <xf numFmtId="0" fontId="4" fillId="0" borderId="9" xfId="0" applyFont="1" applyBorder="1"/>
    <xf numFmtId="0" fontId="16" fillId="3" borderId="30" xfId="0" applyFont="1" applyFill="1" applyBorder="1" applyAlignment="1">
      <alignment horizontal="center" wrapText="1"/>
    </xf>
    <xf numFmtId="0" fontId="15" fillId="0" borderId="0" xfId="0" applyFont="1" applyAlignment="1">
      <alignment horizontal="left" wrapText="1"/>
    </xf>
    <xf numFmtId="0" fontId="0" fillId="0" borderId="0" xfId="0"/>
    <xf numFmtId="0" fontId="21" fillId="4" borderId="18" xfId="0" applyFont="1" applyFill="1" applyBorder="1" applyAlignment="1">
      <alignment horizontal="left" wrapText="1"/>
    </xf>
    <xf numFmtId="0" fontId="4" fillId="0" borderId="7" xfId="0" applyFont="1" applyBorder="1"/>
    <xf numFmtId="0" fontId="4" fillId="0" borderId="25" xfId="0" applyFont="1" applyBorder="1"/>
    <xf numFmtId="0" fontId="24" fillId="3" borderId="18" xfId="0" applyFont="1" applyFill="1" applyBorder="1" applyAlignment="1">
      <alignment horizontal="left" vertical="center" wrapText="1"/>
    </xf>
    <xf numFmtId="0" fontId="4" fillId="0" borderId="19" xfId="0" applyFont="1" applyBorder="1"/>
    <xf numFmtId="0" fontId="4" fillId="0" borderId="24" xfId="0" applyFont="1" applyBorder="1"/>
    <xf numFmtId="0" fontId="25" fillId="2" borderId="18" xfId="0" applyFont="1" applyFill="1" applyBorder="1" applyAlignment="1">
      <alignment horizontal="left" vertical="center" wrapText="1" readingOrder="1"/>
    </xf>
    <xf numFmtId="0" fontId="25" fillId="2" borderId="30" xfId="0" applyFont="1" applyFill="1" applyBorder="1" applyAlignment="1">
      <alignment horizontal="left" vertical="center" wrapText="1"/>
    </xf>
    <xf numFmtId="0" fontId="4" fillId="0" borderId="8" xfId="0" applyFont="1" applyBorder="1"/>
    <xf numFmtId="0" fontId="28" fillId="2" borderId="30" xfId="0" applyFont="1" applyFill="1" applyBorder="1" applyAlignment="1">
      <alignment horizontal="center" vertical="center" wrapText="1"/>
    </xf>
    <xf numFmtId="0" fontId="37" fillId="2" borderId="20" xfId="0" applyFont="1" applyFill="1" applyBorder="1" applyAlignment="1">
      <alignment horizontal="left" vertical="center" wrapText="1"/>
    </xf>
    <xf numFmtId="0" fontId="14" fillId="2" borderId="20" xfId="0" applyFont="1" applyFill="1" applyBorder="1" applyAlignment="1">
      <alignment horizontal="center" vertical="center" textRotation="90" wrapText="1"/>
    </xf>
    <xf numFmtId="0" fontId="33" fillId="2" borderId="18" xfId="0" applyFont="1" applyFill="1" applyBorder="1" applyAlignment="1">
      <alignment horizontal="left" vertical="center" wrapText="1"/>
    </xf>
    <xf numFmtId="0" fontId="4" fillId="0" borderId="22" xfId="0" applyFont="1" applyBorder="1"/>
    <xf numFmtId="0" fontId="35" fillId="2" borderId="20" xfId="0" applyFont="1" applyFill="1" applyBorder="1" applyAlignment="1">
      <alignment horizontal="left"/>
    </xf>
    <xf numFmtId="0" fontId="57" fillId="2" borderId="21" xfId="0" applyFont="1" applyFill="1" applyBorder="1" applyAlignment="1">
      <alignment horizontal="left" vertical="top" wrapText="1"/>
    </xf>
    <xf numFmtId="0" fontId="30" fillId="2" borderId="21" xfId="0" applyFont="1" applyFill="1" applyBorder="1" applyAlignment="1">
      <alignment horizontal="left" vertical="top" wrapText="1"/>
    </xf>
    <xf numFmtId="0" fontId="41" fillId="5" borderId="10" xfId="0" applyFont="1" applyFill="1" applyBorder="1" applyAlignment="1">
      <alignment horizontal="center" vertical="center" wrapText="1"/>
    </xf>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58" fillId="0" borderId="0" xfId="0" applyFont="1"/>
    <xf numFmtId="0" fontId="24" fillId="3" borderId="18" xfId="0" applyFont="1" applyFill="1" applyBorder="1" applyAlignment="1">
      <alignment horizontal="left" vertical="center"/>
    </xf>
    <xf numFmtId="0" fontId="33" fillId="2" borderId="23" xfId="0" applyFont="1" applyFill="1" applyBorder="1" applyAlignment="1">
      <alignment horizontal="left" vertical="center" wrapText="1"/>
    </xf>
    <xf numFmtId="0" fontId="33" fillId="2" borderId="30" xfId="0" applyFont="1" applyFill="1" applyBorder="1" applyAlignment="1">
      <alignment horizontal="left" vertical="center" wrapText="1"/>
    </xf>
    <xf numFmtId="0" fontId="42" fillId="3" borderId="18" xfId="0" applyFont="1" applyFill="1" applyBorder="1" applyAlignment="1">
      <alignment horizontal="center" vertical="center" wrapText="1"/>
    </xf>
    <xf numFmtId="0" fontId="42" fillId="2" borderId="5" xfId="0" applyFont="1" applyFill="1" applyBorder="1" applyAlignment="1">
      <alignment horizontal="center" vertical="center"/>
    </xf>
    <xf numFmtId="0" fontId="29" fillId="2" borderId="18" xfId="0" applyFont="1" applyFill="1" applyBorder="1" applyAlignment="1">
      <alignment horizontal="center" vertical="center"/>
    </xf>
    <xf numFmtId="0" fontId="37" fillId="2" borderId="10" xfId="0" applyFont="1" applyFill="1" applyBorder="1" applyAlignment="1">
      <alignment horizontal="center" vertical="center"/>
    </xf>
    <xf numFmtId="0" fontId="4" fillId="0" borderId="26" xfId="0" applyFont="1" applyBorder="1"/>
    <xf numFmtId="0" fontId="4" fillId="0" borderId="27" xfId="0" applyFont="1" applyBorder="1"/>
    <xf numFmtId="0" fontId="44" fillId="9" borderId="30" xfId="0" applyFont="1" applyFill="1" applyBorder="1" applyAlignment="1">
      <alignment horizontal="center" vertical="center" wrapText="1"/>
    </xf>
    <xf numFmtId="0" fontId="45" fillId="2" borderId="30" xfId="0" applyFont="1" applyFill="1" applyBorder="1" applyAlignment="1">
      <alignment horizontal="center" vertical="center" wrapText="1"/>
    </xf>
    <xf numFmtId="0" fontId="24" fillId="2" borderId="20" xfId="0" applyFont="1" applyFill="1" applyBorder="1" applyAlignment="1">
      <alignment horizontal="left" vertical="center" wrapText="1"/>
    </xf>
    <xf numFmtId="0" fontId="46" fillId="2" borderId="20" xfId="0" applyFont="1" applyFill="1" applyBorder="1" applyAlignment="1">
      <alignment horizontal="left" vertical="center" wrapText="1"/>
    </xf>
    <xf numFmtId="0" fontId="57" fillId="2" borderId="18" xfId="0" applyFont="1" applyFill="1" applyBorder="1" applyAlignment="1">
      <alignment horizontal="left" vertical="center" wrapText="1"/>
    </xf>
    <xf numFmtId="0" fontId="57" fillId="2" borderId="19" xfId="0" applyFont="1" applyFill="1" applyBorder="1" applyAlignment="1">
      <alignment horizontal="left" vertical="center" wrapText="1"/>
    </xf>
    <xf numFmtId="0" fontId="30" fillId="2" borderId="20" xfId="0" applyFont="1" applyFill="1" applyBorder="1" applyAlignment="1">
      <alignment horizontal="left" vertical="top" wrapText="1"/>
    </xf>
    <xf numFmtId="0" fontId="30" fillId="2" borderId="22" xfId="0" applyFont="1" applyFill="1" applyBorder="1" applyAlignment="1">
      <alignment horizontal="left" vertical="top" wrapText="1"/>
    </xf>
    <xf numFmtId="0" fontId="30" fillId="2" borderId="21" xfId="0" applyFont="1" applyFill="1" applyBorder="1" applyAlignment="1">
      <alignment horizontal="center" vertical="top" wrapText="1"/>
    </xf>
    <xf numFmtId="0" fontId="30" fillId="2" borderId="20" xfId="0" applyFont="1" applyFill="1" applyBorder="1" applyAlignment="1">
      <alignment horizontal="center" vertical="top" wrapText="1"/>
    </xf>
  </cellXfs>
  <cellStyles count="1">
    <cellStyle name="Normal" xfId="0" builtinId="0"/>
  </cellStyles>
  <dxfs count="24">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0</xdr:col>
      <xdr:colOff>228600</xdr:colOff>
      <xdr:row>62</xdr:row>
      <xdr:rowOff>85725</xdr:rowOff>
    </xdr:from>
    <xdr:ext cx="400050" cy="381000"/>
    <xdr:sp macro="" textlink="">
      <xdr:nvSpPr>
        <xdr:cNvPr id="9" name="Shape 4">
          <a:extLst>
            <a:ext uri="{FF2B5EF4-FFF2-40B4-BE49-F238E27FC236}">
              <a16:creationId xmlns:a16="http://schemas.microsoft.com/office/drawing/2014/main" id="{00000000-0008-0000-0300-000009000000}"/>
            </a:ext>
          </a:extLst>
        </xdr:cNvPr>
        <xdr:cNvSpPr/>
      </xdr:nvSpPr>
      <xdr:spPr>
        <a:xfrm rot="5400000">
          <a:off x="5160263" y="3589500"/>
          <a:ext cx="371475" cy="381000"/>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524288"/>
          <a:headEnd type="none" w="sm" len="sm"/>
          <a:tailEnd type="none" w="sm" len="sm"/>
        </a:ln>
      </xdr:spPr>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228600</xdr:colOff>
      <xdr:row>54</xdr:row>
      <xdr:rowOff>85725</xdr:rowOff>
    </xdr:from>
    <xdr:ext cx="400050" cy="381000"/>
    <xdr:sp macro="" textlink="">
      <xdr:nvSpPr>
        <xdr:cNvPr id="2" name="Shape 4">
          <a:extLst>
            <a:ext uri="{FF2B5EF4-FFF2-40B4-BE49-F238E27FC236}">
              <a16:creationId xmlns:a16="http://schemas.microsoft.com/office/drawing/2014/main" id="{91421437-D989-F642-A2DE-8BFAC9612723}"/>
            </a:ext>
          </a:extLst>
        </xdr:cNvPr>
        <xdr:cNvSpPr/>
      </xdr:nvSpPr>
      <xdr:spPr>
        <a:xfrm rot="5400000">
          <a:off x="238125" y="42024300"/>
          <a:ext cx="381000" cy="400050"/>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524288"/>
          <a:headEnd type="none" w="sm" len="sm"/>
          <a:tailEnd type="none" w="sm" len="sm"/>
        </a:ln>
      </xdr:spPr>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228600</xdr:colOff>
      <xdr:row>49</xdr:row>
      <xdr:rowOff>85725</xdr:rowOff>
    </xdr:from>
    <xdr:ext cx="400050" cy="381000"/>
    <xdr:sp macro="" textlink="">
      <xdr:nvSpPr>
        <xdr:cNvPr id="2" name="Shape 4">
          <a:extLst>
            <a:ext uri="{FF2B5EF4-FFF2-40B4-BE49-F238E27FC236}">
              <a16:creationId xmlns:a16="http://schemas.microsoft.com/office/drawing/2014/main" id="{28C567BF-5C70-DB4F-B55A-443D430531B4}"/>
            </a:ext>
          </a:extLst>
        </xdr:cNvPr>
        <xdr:cNvSpPr/>
      </xdr:nvSpPr>
      <xdr:spPr>
        <a:xfrm rot="5400000">
          <a:off x="238125" y="42024300"/>
          <a:ext cx="381000" cy="400050"/>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524288"/>
          <a:headEnd type="none" w="sm" len="sm"/>
          <a:tailEnd type="none" w="sm" len="sm"/>
        </a:ln>
      </xdr:spPr>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228600</xdr:colOff>
      <xdr:row>48</xdr:row>
      <xdr:rowOff>85725</xdr:rowOff>
    </xdr:from>
    <xdr:ext cx="400050" cy="381000"/>
    <xdr:sp macro="" textlink="">
      <xdr:nvSpPr>
        <xdr:cNvPr id="2" name="Shape 4">
          <a:extLst>
            <a:ext uri="{FF2B5EF4-FFF2-40B4-BE49-F238E27FC236}">
              <a16:creationId xmlns:a16="http://schemas.microsoft.com/office/drawing/2014/main" id="{0D575641-9F27-E043-B18B-6372272AB0E0}"/>
            </a:ext>
          </a:extLst>
        </xdr:cNvPr>
        <xdr:cNvSpPr/>
      </xdr:nvSpPr>
      <xdr:spPr>
        <a:xfrm rot="5400000">
          <a:off x="238125" y="24028400"/>
          <a:ext cx="381000" cy="400050"/>
        </a:xfrm>
        <a:custGeom>
          <a:avLst/>
          <a:gdLst/>
          <a:ahLst/>
          <a:cxnLst/>
          <a:rect l="l" t="t" r="r" b="b"/>
          <a:pathLst>
            <a:path w="565785" h="975995" extrusionOk="0">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a:gsLst>
            <a:gs pos="0">
              <a:srgbClr val="760303"/>
            </a:gs>
            <a:gs pos="100000">
              <a:srgbClr val="E30000"/>
            </a:gs>
          </a:gsLst>
          <a:lin ang="10800000" scaled="0"/>
        </a:gradFill>
        <a:ln w="12600" cap="sq" cmpd="sng">
          <a:solidFill>
            <a:srgbClr val="ED7D31"/>
          </a:solidFill>
          <a:prstDash val="solid"/>
          <a:miter lim="524288"/>
          <a:headEnd type="none" w="sm" len="sm"/>
          <a:tailEnd type="none" w="sm" len="sm"/>
        </a:ln>
      </xdr:spPr>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PLAG\SEPLAN\PES\1&#170;%20etapa\CONTROLE\Painel%20de%20Bord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 val="Plan1"/>
      <sheetName val="PROJETO"/>
      <sheetName val="Custos"/>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sheetName val="Painel de Bordo das Ações"/>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75"/>
  <sheetViews>
    <sheetView topLeftCell="A27" workbookViewId="0">
      <selection activeCell="C31" sqref="C31"/>
    </sheetView>
  </sheetViews>
  <sheetFormatPr defaultColWidth="14.453125" defaultRowHeight="15" customHeight="1"/>
  <cols>
    <col min="1" max="1" width="7.453125" customWidth="1"/>
    <col min="2" max="2" width="32" customWidth="1"/>
    <col min="3" max="3" width="132" customWidth="1"/>
    <col min="4" max="4" width="18.1796875" customWidth="1"/>
    <col min="5" max="6" width="124" customWidth="1"/>
    <col min="7" max="26" width="8" customWidth="1"/>
  </cols>
  <sheetData>
    <row r="2" spans="2:3" ht="54" customHeight="1">
      <c r="B2" s="217" t="s">
        <v>0</v>
      </c>
      <c r="C2" s="216"/>
    </row>
    <row r="3" spans="2:3" ht="18" customHeight="1">
      <c r="B3" s="39"/>
      <c r="C3" s="39"/>
    </row>
    <row r="4" spans="2:3" ht="34.5" customHeight="1">
      <c r="B4" s="1" t="s">
        <v>1</v>
      </c>
      <c r="C4" s="39"/>
    </row>
    <row r="5" spans="2:3" ht="115.5" customHeight="1">
      <c r="B5" s="218" t="s">
        <v>2</v>
      </c>
      <c r="C5" s="219"/>
    </row>
    <row r="6" spans="2:3" ht="35.25" customHeight="1">
      <c r="B6" s="40"/>
      <c r="C6" s="40"/>
    </row>
    <row r="7" spans="2:3" ht="34.5" customHeight="1">
      <c r="B7" s="1" t="s">
        <v>3</v>
      </c>
      <c r="C7" s="39"/>
    </row>
    <row r="8" spans="2:3" ht="107.25" customHeight="1">
      <c r="B8" s="218" t="s">
        <v>4</v>
      </c>
      <c r="C8" s="219"/>
    </row>
    <row r="9" spans="2:3" ht="52.5" customHeight="1">
      <c r="B9" s="41"/>
      <c r="C9" s="39"/>
    </row>
    <row r="10" spans="2:3" ht="34.5" customHeight="1">
      <c r="B10" s="1" t="s">
        <v>5</v>
      </c>
      <c r="C10" s="39"/>
    </row>
    <row r="11" spans="2:3" ht="34.5" customHeight="1">
      <c r="B11" s="220" t="s">
        <v>6</v>
      </c>
      <c r="C11" s="219"/>
    </row>
    <row r="12" spans="2:3" ht="18" customHeight="1">
      <c r="B12" s="39"/>
      <c r="C12" s="39"/>
    </row>
    <row r="13" spans="2:3" ht="18" customHeight="1">
      <c r="B13" s="39"/>
      <c r="C13" s="39"/>
    </row>
    <row r="14" spans="2:3" ht="18" customHeight="1">
      <c r="B14" s="39"/>
      <c r="C14" s="39"/>
    </row>
    <row r="15" spans="2:3" ht="18" customHeight="1">
      <c r="B15" s="39" t="s">
        <v>7</v>
      </c>
      <c r="C15" s="39"/>
    </row>
    <row r="19" spans="2:3" ht="30" customHeight="1">
      <c r="B19" s="221" t="s">
        <v>8</v>
      </c>
      <c r="C19" s="222"/>
    </row>
    <row r="20" spans="2:3" ht="18" customHeight="1">
      <c r="B20" s="39"/>
      <c r="C20" s="39"/>
    </row>
    <row r="21" spans="2:3" ht="18" customHeight="1">
      <c r="B21" s="39"/>
      <c r="C21" s="39"/>
    </row>
    <row r="22" spans="2:3" ht="33.75" customHeight="1">
      <c r="B22" s="2" t="s">
        <v>9</v>
      </c>
      <c r="C22" s="3" t="s">
        <v>10</v>
      </c>
    </row>
    <row r="23" spans="2:3" ht="30" customHeight="1">
      <c r="B23" s="209" t="s">
        <v>11</v>
      </c>
      <c r="C23" s="42" t="s">
        <v>12</v>
      </c>
    </row>
    <row r="24" spans="2:3" ht="30" customHeight="1">
      <c r="B24" s="210"/>
      <c r="C24" s="43" t="s">
        <v>13</v>
      </c>
    </row>
    <row r="25" spans="2:3" ht="54" customHeight="1">
      <c r="B25" s="210"/>
      <c r="C25" s="43" t="s">
        <v>14</v>
      </c>
    </row>
    <row r="26" spans="2:3" ht="50.25" customHeight="1">
      <c r="B26" s="210"/>
      <c r="C26" s="43" t="s">
        <v>15</v>
      </c>
    </row>
    <row r="27" spans="2:3" ht="58.5" customHeight="1">
      <c r="B27" s="211"/>
      <c r="C27" s="4" t="s">
        <v>16</v>
      </c>
    </row>
    <row r="28" spans="2:3" ht="30" customHeight="1">
      <c r="B28" s="2" t="s">
        <v>17</v>
      </c>
      <c r="C28" s="44" t="s">
        <v>18</v>
      </c>
    </row>
    <row r="29" spans="2:3" ht="27.75" customHeight="1">
      <c r="B29" s="212" t="s">
        <v>19</v>
      </c>
      <c r="C29" s="5" t="s">
        <v>20</v>
      </c>
    </row>
    <row r="30" spans="2:3" ht="47.25" customHeight="1">
      <c r="B30" s="213"/>
      <c r="C30" s="6" t="s">
        <v>21</v>
      </c>
    </row>
    <row r="31" spans="2:3" ht="29.25" customHeight="1">
      <c r="B31" s="213"/>
      <c r="C31" s="6" t="s">
        <v>22</v>
      </c>
    </row>
    <row r="32" spans="2:3" ht="41.25" customHeight="1">
      <c r="B32" s="213"/>
      <c r="C32" s="6" t="s">
        <v>23</v>
      </c>
    </row>
    <row r="33" spans="2:3" ht="35.25" customHeight="1">
      <c r="B33" s="214"/>
      <c r="C33" s="7" t="s">
        <v>24</v>
      </c>
    </row>
    <row r="74" spans="2:3" ht="18" customHeight="1">
      <c r="B74" s="215"/>
      <c r="C74" s="216"/>
    </row>
    <row r="75" spans="2:3" ht="18" customHeight="1">
      <c r="B75" s="216"/>
      <c r="C75" s="216"/>
    </row>
  </sheetData>
  <mergeCells count="8">
    <mergeCell ref="B23:B27"/>
    <mergeCell ref="B29:B33"/>
    <mergeCell ref="B74:C75"/>
    <mergeCell ref="B2:C2"/>
    <mergeCell ref="B5:C5"/>
    <mergeCell ref="B8:C8"/>
    <mergeCell ref="B11:C11"/>
    <mergeCell ref="B19:C19"/>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02700-BB32-4D4C-9D14-3A691700C15D}">
  <dimension ref="A2:X54"/>
  <sheetViews>
    <sheetView topLeftCell="A14" zoomScale="60" zoomScaleNormal="60" workbookViewId="0">
      <selection activeCell="E21" sqref="E21"/>
    </sheetView>
  </sheetViews>
  <sheetFormatPr defaultColWidth="14.453125" defaultRowHeight="14.5"/>
  <cols>
    <col min="1" max="1" width="9" customWidth="1"/>
    <col min="2" max="2" width="59.26953125" customWidth="1"/>
    <col min="3" max="3" width="79.453125" customWidth="1"/>
    <col min="4" max="4" width="30.453125" customWidth="1"/>
    <col min="5" max="5" width="22.7265625" customWidth="1"/>
    <col min="6" max="6" width="21.453125" customWidth="1"/>
    <col min="7" max="7" width="27.453125" customWidth="1"/>
    <col min="8" max="8" width="27" customWidth="1"/>
    <col min="9" max="9" width="20.453125" customWidth="1"/>
    <col min="10" max="10" width="20.81640625" customWidth="1"/>
    <col min="11" max="11" width="37.453125" customWidth="1"/>
    <col min="12" max="16" width="28" customWidth="1"/>
    <col min="17" max="17" width="22.453125" customWidth="1"/>
    <col min="18" max="18" width="26.453125" customWidth="1"/>
    <col min="19" max="21" width="8.453125" customWidth="1"/>
    <col min="22" max="22" width="20.453125" customWidth="1"/>
    <col min="23" max="23" width="40.453125" customWidth="1"/>
    <col min="24" max="24" width="27.453125" customWidth="1"/>
    <col min="25" max="44" width="8.81640625" customWidth="1"/>
  </cols>
  <sheetData>
    <row r="2" spans="2:24">
      <c r="B2" s="252" t="s">
        <v>124</v>
      </c>
      <c r="C2" s="230"/>
      <c r="D2" s="230"/>
      <c r="E2" s="230"/>
      <c r="F2" s="230"/>
      <c r="G2" s="230"/>
      <c r="H2" s="230"/>
      <c r="I2" s="230"/>
      <c r="J2" s="230"/>
      <c r="K2" s="230"/>
      <c r="L2" s="230"/>
      <c r="M2" s="230"/>
      <c r="N2" s="230"/>
      <c r="O2" s="230"/>
      <c r="P2" s="230"/>
      <c r="Q2" s="227"/>
      <c r="R2" s="91"/>
      <c r="S2" s="54"/>
      <c r="T2" s="54"/>
      <c r="U2" s="54"/>
      <c r="V2" s="54"/>
      <c r="W2" s="54"/>
      <c r="X2" s="54"/>
    </row>
    <row r="3" spans="2:24" ht="34.5" customHeight="1">
      <c r="B3" s="214"/>
      <c r="C3" s="231"/>
      <c r="D3" s="231"/>
      <c r="E3" s="231"/>
      <c r="F3" s="231"/>
      <c r="G3" s="231"/>
      <c r="H3" s="231"/>
      <c r="I3" s="231"/>
      <c r="J3" s="231"/>
      <c r="K3" s="231"/>
      <c r="L3" s="231"/>
      <c r="M3" s="231"/>
      <c r="N3" s="231"/>
      <c r="O3" s="231"/>
      <c r="P3" s="231"/>
      <c r="Q3" s="228"/>
      <c r="R3" s="91"/>
      <c r="S3" s="54"/>
      <c r="T3" s="54"/>
      <c r="U3" s="54"/>
      <c r="V3" s="54"/>
      <c r="W3" s="54"/>
      <c r="X3" s="54"/>
    </row>
    <row r="4" spans="2:24" ht="39.75" customHeight="1">
      <c r="B4" s="253" t="s">
        <v>125</v>
      </c>
      <c r="C4" s="231"/>
      <c r="D4" s="231"/>
      <c r="E4" s="231"/>
      <c r="F4" s="231"/>
      <c r="G4" s="231"/>
      <c r="H4" s="231"/>
      <c r="I4" s="231"/>
      <c r="J4" s="231"/>
      <c r="K4" s="231"/>
      <c r="L4" s="231"/>
      <c r="M4" s="231"/>
      <c r="N4" s="231"/>
      <c r="O4" s="231"/>
      <c r="P4" s="231"/>
      <c r="Q4" s="228"/>
      <c r="R4" s="91"/>
      <c r="S4" s="54"/>
      <c r="T4" s="54"/>
      <c r="U4" s="54"/>
      <c r="V4" s="54"/>
      <c r="W4" s="54"/>
      <c r="X4" s="54"/>
    </row>
    <row r="5" spans="2:24" ht="39.75" customHeight="1">
      <c r="B5" s="254" t="s">
        <v>126</v>
      </c>
      <c r="C5" s="234"/>
      <c r="D5" s="234"/>
      <c r="E5" s="234"/>
      <c r="F5" s="234"/>
      <c r="G5" s="234"/>
      <c r="H5" s="234"/>
      <c r="I5" s="234"/>
      <c r="J5" s="234"/>
      <c r="K5" s="234"/>
      <c r="L5" s="234"/>
      <c r="M5" s="234"/>
      <c r="N5" s="234"/>
      <c r="O5" s="234"/>
      <c r="P5" s="234"/>
      <c r="Q5" s="222"/>
      <c r="R5" s="91"/>
      <c r="S5" s="54"/>
      <c r="T5" s="54"/>
      <c r="U5" s="54"/>
      <c r="V5" s="54"/>
      <c r="W5" s="54"/>
      <c r="X5" s="54"/>
    </row>
    <row r="6" spans="2:24" ht="39.75" customHeight="1">
      <c r="B6" s="92"/>
      <c r="C6" s="92"/>
      <c r="D6" s="92"/>
      <c r="E6" s="92"/>
      <c r="F6" s="92"/>
      <c r="G6" s="92"/>
      <c r="H6" s="92"/>
      <c r="I6" s="92"/>
      <c r="J6" s="92"/>
      <c r="K6" s="92"/>
      <c r="L6" s="92"/>
      <c r="M6" s="92"/>
      <c r="N6" s="92"/>
      <c r="O6" s="92"/>
      <c r="P6" s="92"/>
      <c r="Q6" s="92"/>
      <c r="R6" s="91"/>
      <c r="S6" s="54"/>
      <c r="T6" s="54"/>
      <c r="U6" s="54"/>
      <c r="V6" s="54"/>
      <c r="W6" s="54"/>
      <c r="X6" s="54"/>
    </row>
    <row r="7" spans="2:24" ht="39.75" customHeight="1">
      <c r="B7" s="92"/>
      <c r="C7" s="255" t="s">
        <v>127</v>
      </c>
      <c r="D7" s="230"/>
      <c r="E7" s="230"/>
      <c r="F7" s="230"/>
      <c r="G7" s="227"/>
      <c r="H7" s="91"/>
      <c r="I7" s="92"/>
      <c r="J7" s="92"/>
      <c r="K7" s="92"/>
      <c r="L7" s="92"/>
      <c r="M7" s="92"/>
      <c r="N7" s="92"/>
      <c r="O7" s="92"/>
      <c r="P7" s="92"/>
      <c r="Q7" s="92"/>
      <c r="R7" s="91"/>
      <c r="S7" s="54"/>
      <c r="T7" s="54"/>
      <c r="U7" s="54"/>
      <c r="V7" s="54"/>
      <c r="W7" s="54"/>
      <c r="X7" s="54"/>
    </row>
    <row r="8" spans="2:24" ht="11.25" customHeight="1">
      <c r="B8" s="92"/>
      <c r="C8" s="214"/>
      <c r="D8" s="231"/>
      <c r="E8" s="231"/>
      <c r="F8" s="231"/>
      <c r="G8" s="228"/>
      <c r="H8" s="91"/>
      <c r="I8" s="92"/>
      <c r="J8" s="92"/>
      <c r="K8" s="92"/>
      <c r="L8" s="92"/>
      <c r="M8" s="92"/>
      <c r="N8" s="92"/>
      <c r="O8" s="92"/>
      <c r="P8" s="92"/>
      <c r="Q8" s="92"/>
      <c r="R8" s="91"/>
      <c r="S8" s="54"/>
      <c r="T8" s="54"/>
      <c r="U8" s="54"/>
      <c r="V8" s="54"/>
      <c r="W8" s="54"/>
      <c r="X8" s="54"/>
    </row>
    <row r="9" spans="2:24" ht="76.5" customHeight="1">
      <c r="B9" s="92"/>
      <c r="C9" s="256" t="s">
        <v>128</v>
      </c>
      <c r="D9" s="22" t="s">
        <v>129</v>
      </c>
      <c r="E9" s="22" t="s">
        <v>130</v>
      </c>
      <c r="F9" s="22" t="s">
        <v>131</v>
      </c>
      <c r="G9" s="22" t="s">
        <v>132</v>
      </c>
      <c r="H9" s="91"/>
      <c r="I9" s="92"/>
      <c r="J9" s="92"/>
      <c r="K9" s="92"/>
      <c r="L9" s="92"/>
      <c r="M9" s="92"/>
      <c r="N9" s="92"/>
      <c r="O9" s="92"/>
      <c r="P9" s="92"/>
      <c r="Q9" s="92"/>
      <c r="R9" s="91"/>
      <c r="S9" s="54"/>
      <c r="T9" s="54"/>
      <c r="U9" s="54"/>
      <c r="V9" s="54"/>
      <c r="W9" s="54"/>
      <c r="X9" s="54"/>
    </row>
    <row r="10" spans="2:24" ht="52.5" customHeight="1">
      <c r="B10" s="92"/>
      <c r="C10" s="211"/>
      <c r="D10" s="23">
        <v>1.2</v>
      </c>
      <c r="E10" s="23" t="s">
        <v>133</v>
      </c>
      <c r="F10" s="23" t="s">
        <v>134</v>
      </c>
      <c r="G10" s="23" t="s">
        <v>135</v>
      </c>
      <c r="H10" s="91"/>
      <c r="I10" s="92"/>
      <c r="J10" s="92"/>
      <c r="K10" s="92"/>
      <c r="L10" s="92"/>
      <c r="M10" s="92"/>
      <c r="N10" s="92"/>
      <c r="O10" s="92"/>
      <c r="P10" s="92"/>
      <c r="Q10" s="92"/>
      <c r="R10" s="91"/>
      <c r="S10" s="54"/>
      <c r="T10" s="54"/>
      <c r="U10" s="54"/>
      <c r="V10" s="54"/>
      <c r="W10" s="54"/>
      <c r="X10" s="54"/>
    </row>
    <row r="11" spans="2:24" ht="52.5" customHeight="1">
      <c r="B11" s="92"/>
      <c r="C11" s="93"/>
      <c r="D11" s="94"/>
      <c r="E11" s="94"/>
      <c r="F11" s="94"/>
      <c r="G11" s="94"/>
      <c r="H11" s="91"/>
      <c r="I11" s="92"/>
      <c r="J11" s="92"/>
      <c r="K11" s="92"/>
      <c r="L11" s="92"/>
      <c r="M11" s="92"/>
      <c r="N11" s="92"/>
      <c r="O11" s="92"/>
      <c r="P11" s="92"/>
      <c r="Q11" s="92"/>
      <c r="R11" s="91"/>
      <c r="S11" s="54"/>
      <c r="T11" s="54"/>
      <c r="U11" s="54"/>
      <c r="V11" s="54"/>
      <c r="W11" s="54"/>
      <c r="X11" s="54"/>
    </row>
    <row r="12" spans="2:24" ht="39.75" customHeight="1">
      <c r="B12" s="92"/>
      <c r="C12" s="92"/>
      <c r="D12" s="92"/>
      <c r="E12" s="92"/>
      <c r="F12" s="92"/>
      <c r="G12" s="92"/>
      <c r="H12" s="92"/>
      <c r="I12" s="92"/>
      <c r="J12" s="92"/>
      <c r="K12" s="92"/>
      <c r="L12" s="92"/>
      <c r="M12" s="92"/>
      <c r="N12" s="92"/>
      <c r="O12" s="92"/>
      <c r="P12" s="92"/>
      <c r="Q12" s="92"/>
      <c r="R12" s="91"/>
      <c r="S12" s="54"/>
      <c r="T12" s="54"/>
      <c r="U12" s="54"/>
      <c r="V12" s="54"/>
      <c r="W12" s="54"/>
      <c r="X12" s="54"/>
    </row>
    <row r="13" spans="2:24" ht="28.5" customHeight="1" thickBot="1">
      <c r="B13" s="96"/>
      <c r="C13" s="97"/>
      <c r="D13" s="96"/>
      <c r="E13" s="96"/>
      <c r="F13" s="97"/>
      <c r="G13" s="96"/>
      <c r="H13" s="96"/>
      <c r="I13" s="96"/>
      <c r="J13" s="96"/>
      <c r="K13" s="96"/>
      <c r="L13" s="96"/>
      <c r="M13" s="96"/>
      <c r="N13" s="96"/>
      <c r="O13" s="96"/>
      <c r="P13" s="96"/>
      <c r="Q13" s="96"/>
      <c r="R13" s="91">
        <v>1</v>
      </c>
      <c r="S13" s="54" t="s">
        <v>136</v>
      </c>
      <c r="T13" s="54"/>
      <c r="U13" s="54" t="s">
        <v>137</v>
      </c>
      <c r="V13" s="54"/>
      <c r="W13" s="54" t="s">
        <v>138</v>
      </c>
      <c r="X13" s="54" t="s">
        <v>60</v>
      </c>
    </row>
    <row r="14" spans="2:24" ht="15.75" customHeight="1">
      <c r="B14" s="257" t="s">
        <v>139</v>
      </c>
      <c r="C14" s="258" t="s">
        <v>140</v>
      </c>
      <c r="D14" s="244"/>
      <c r="E14" s="245"/>
      <c r="F14" s="258" t="s">
        <v>141</v>
      </c>
      <c r="G14" s="244"/>
      <c r="H14" s="244"/>
      <c r="I14" s="245"/>
      <c r="J14" s="258" t="s">
        <v>142</v>
      </c>
      <c r="K14" s="244"/>
      <c r="L14" s="245"/>
      <c r="M14" s="98"/>
      <c r="N14" s="98"/>
      <c r="O14" s="98"/>
      <c r="P14" s="98"/>
      <c r="Q14" s="98"/>
      <c r="R14" s="94">
        <v>2</v>
      </c>
      <c r="S14" s="56" t="s">
        <v>143</v>
      </c>
      <c r="T14" s="56"/>
      <c r="U14" s="56" t="s">
        <v>144</v>
      </c>
      <c r="V14" s="56"/>
      <c r="W14" s="56" t="s">
        <v>145</v>
      </c>
      <c r="X14" s="56" t="s">
        <v>66</v>
      </c>
    </row>
    <row r="15" spans="2:24" ht="37.5" customHeight="1">
      <c r="B15" s="213"/>
      <c r="C15" s="259"/>
      <c r="D15" s="231"/>
      <c r="E15" s="260"/>
      <c r="F15" s="259"/>
      <c r="G15" s="231"/>
      <c r="H15" s="231"/>
      <c r="I15" s="260"/>
      <c r="J15" s="259"/>
      <c r="K15" s="231"/>
      <c r="L15" s="260"/>
      <c r="M15" s="98"/>
      <c r="N15" s="98"/>
      <c r="O15" s="98"/>
      <c r="P15" s="98"/>
      <c r="Q15" s="98"/>
      <c r="R15" s="94">
        <v>3</v>
      </c>
      <c r="S15" s="56"/>
      <c r="T15" s="56"/>
      <c r="U15" s="56" t="s">
        <v>146</v>
      </c>
      <c r="V15" s="56"/>
      <c r="W15" s="56" t="s">
        <v>147</v>
      </c>
      <c r="X15" s="56" t="s">
        <v>70</v>
      </c>
    </row>
    <row r="16" spans="2:24" ht="75" customHeight="1">
      <c r="B16" s="213"/>
      <c r="C16" s="24" t="s">
        <v>148</v>
      </c>
      <c r="D16" s="99" t="s">
        <v>149</v>
      </c>
      <c r="E16" s="25" t="s">
        <v>150</v>
      </c>
      <c r="F16" s="24" t="s">
        <v>151</v>
      </c>
      <c r="G16" s="26" t="s">
        <v>152</v>
      </c>
      <c r="H16" s="26" t="s">
        <v>153</v>
      </c>
      <c r="I16" s="25" t="s">
        <v>154</v>
      </c>
      <c r="J16" s="24" t="s">
        <v>155</v>
      </c>
      <c r="K16" s="26" t="s">
        <v>156</v>
      </c>
      <c r="L16" s="159" t="s">
        <v>157</v>
      </c>
      <c r="M16" s="100"/>
      <c r="N16" s="100"/>
      <c r="O16" s="100"/>
      <c r="P16" s="100"/>
      <c r="Q16" s="100"/>
      <c r="R16" s="101">
        <v>4</v>
      </c>
      <c r="S16" s="100"/>
      <c r="T16" s="100"/>
      <c r="U16" s="100" t="s">
        <v>158</v>
      </c>
      <c r="V16" s="100"/>
      <c r="W16" s="100" t="s">
        <v>159</v>
      </c>
      <c r="X16" s="100"/>
    </row>
    <row r="17" spans="1:24" ht="75" customHeight="1">
      <c r="A17" s="166"/>
      <c r="B17" s="167" t="str">
        <f>'PLANO DE AÇÃO (OBJ3)'!B12</f>
        <v>Boletim Proen  - informaçao quinzenal encaminhada a professores contendo as informações mais recentes da PROEN</v>
      </c>
      <c r="C17" s="168" t="s">
        <v>318</v>
      </c>
      <c r="D17" s="168" t="s">
        <v>319</v>
      </c>
      <c r="E17" s="168" t="s">
        <v>144</v>
      </c>
      <c r="F17" s="169">
        <v>2</v>
      </c>
      <c r="G17" s="169">
        <v>2</v>
      </c>
      <c r="H17" s="169">
        <f t="shared" ref="H17:H22" si="0">F17*G17</f>
        <v>4</v>
      </c>
      <c r="I17" s="169" t="str">
        <f t="shared" ref="I17:I22" si="1">IF(H17&lt;3,"Baixo",IF(AND(H17&lt;7,H17&gt;=3),"Médio",IF(AND(H17&lt;13,H17&gt;=8),"Alto","Extremo")))</f>
        <v>Médio</v>
      </c>
      <c r="J17" s="168" t="s">
        <v>138</v>
      </c>
      <c r="K17" s="168" t="s">
        <v>320</v>
      </c>
      <c r="L17" s="160" t="s">
        <v>60</v>
      </c>
      <c r="M17" s="100"/>
      <c r="N17" s="100"/>
      <c r="O17" s="100"/>
      <c r="P17" s="100"/>
      <c r="Q17" s="100"/>
      <c r="R17" s="101"/>
      <c r="S17" s="100"/>
      <c r="T17" s="100"/>
      <c r="U17" s="100"/>
      <c r="V17" s="100"/>
      <c r="W17" s="100"/>
      <c r="X17" s="100"/>
    </row>
    <row r="18" spans="1:24" ht="101.25" customHeight="1">
      <c r="A18" s="166"/>
      <c r="B18" s="167" t="str">
        <f>'PLANO DE AÇÃO (OBJ3)'!B13</f>
        <v>Plataforma Proen  - plataforma alternativa ao site da UFSJ com visual iterativo para o publico jovem</v>
      </c>
      <c r="C18" s="168" t="s">
        <v>321</v>
      </c>
      <c r="D18" s="168" t="s">
        <v>322</v>
      </c>
      <c r="E18" s="168" t="s">
        <v>144</v>
      </c>
      <c r="F18" s="169">
        <v>2</v>
      </c>
      <c r="G18" s="169">
        <v>3</v>
      </c>
      <c r="H18" s="169">
        <f t="shared" si="0"/>
        <v>6</v>
      </c>
      <c r="I18" s="169" t="str">
        <f t="shared" si="1"/>
        <v>Médio</v>
      </c>
      <c r="J18" s="168" t="s">
        <v>138</v>
      </c>
      <c r="K18" s="168" t="s">
        <v>323</v>
      </c>
      <c r="L18" s="160" t="s">
        <v>60</v>
      </c>
      <c r="M18" s="95"/>
      <c r="N18" s="95"/>
      <c r="O18" s="95"/>
      <c r="P18" s="95"/>
      <c r="Q18" s="95"/>
      <c r="R18" s="102">
        <v>5</v>
      </c>
      <c r="S18" s="95"/>
    </row>
    <row r="19" spans="1:24" s="120" customFormat="1" ht="109.5" customHeight="1">
      <c r="A19" s="170"/>
      <c r="B19" s="167" t="str">
        <f>'PLANO DE AÇÃO (OBJ3)'!B14</f>
        <v>Instagram PROEN e Sou UFSJ  -publicações diária com alcance nos discentes da UFSJ e futuros  alunos</v>
      </c>
      <c r="C19" s="172" t="s">
        <v>324</v>
      </c>
      <c r="D19" s="168" t="s">
        <v>322</v>
      </c>
      <c r="E19" s="174" t="s">
        <v>144</v>
      </c>
      <c r="F19" s="175">
        <v>1</v>
      </c>
      <c r="G19" s="169">
        <v>2</v>
      </c>
      <c r="H19" s="169">
        <f t="shared" si="0"/>
        <v>2</v>
      </c>
      <c r="I19" s="169" t="str">
        <f t="shared" si="1"/>
        <v>Baixo</v>
      </c>
      <c r="J19" s="168" t="s">
        <v>138</v>
      </c>
      <c r="K19" s="176" t="s">
        <v>325</v>
      </c>
      <c r="L19" s="162" t="s">
        <v>60</v>
      </c>
      <c r="M19" s="102"/>
      <c r="N19" s="95"/>
      <c r="O19" s="95"/>
      <c r="P19" s="95"/>
      <c r="Q19" s="95"/>
      <c r="R19" s="95"/>
      <c r="S19" s="95"/>
    </row>
    <row r="20" spans="1:24" s="163" customFormat="1" ht="109.5" customHeight="1">
      <c r="A20" s="177"/>
      <c r="B20" s="167" t="str">
        <f>'PLANO DE AÇÃO (OBJ3)'!B15</f>
        <v xml:space="preserve">Atualização página SERLE - reestruturação de fluxos e normativas de competência do setor </v>
      </c>
      <c r="C20" s="168" t="s">
        <v>326</v>
      </c>
      <c r="D20" s="168" t="s">
        <v>322</v>
      </c>
      <c r="E20" s="168" t="s">
        <v>144</v>
      </c>
      <c r="F20" s="178">
        <v>1</v>
      </c>
      <c r="G20" s="169">
        <v>2</v>
      </c>
      <c r="H20" s="169">
        <f t="shared" si="0"/>
        <v>2</v>
      </c>
      <c r="I20" s="169" t="str">
        <f t="shared" si="1"/>
        <v>Baixo</v>
      </c>
      <c r="J20" s="168" t="s">
        <v>159</v>
      </c>
      <c r="K20" s="168" t="s">
        <v>323</v>
      </c>
      <c r="L20" s="160" t="s">
        <v>60</v>
      </c>
      <c r="M20" s="164"/>
      <c r="N20" s="165"/>
      <c r="O20" s="165"/>
      <c r="P20" s="165"/>
      <c r="Q20" s="165"/>
      <c r="R20" s="165"/>
      <c r="S20" s="165"/>
    </row>
    <row r="21" spans="1:24" s="163" customFormat="1" ht="109.5" customHeight="1">
      <c r="B21" s="167" t="str">
        <f>'PLANO DE AÇÃO (OBJ3)'!B16</f>
        <v>Página PIBID/RP - Criação da página da residência de pedagógica como mecanismo de informação da comunidade acadêmica</v>
      </c>
      <c r="C21" s="180" t="s">
        <v>326</v>
      </c>
      <c r="D21" s="168" t="s">
        <v>322</v>
      </c>
      <c r="E21" s="180" t="s">
        <v>144</v>
      </c>
      <c r="F21" s="181">
        <v>1</v>
      </c>
      <c r="G21" s="182">
        <v>2</v>
      </c>
      <c r="H21" s="182">
        <f t="shared" si="0"/>
        <v>2</v>
      </c>
      <c r="I21" s="182" t="str">
        <f t="shared" si="1"/>
        <v>Baixo</v>
      </c>
      <c r="J21" s="180" t="s">
        <v>159</v>
      </c>
      <c r="K21" s="168" t="s">
        <v>322</v>
      </c>
      <c r="L21" s="160" t="s">
        <v>60</v>
      </c>
      <c r="M21" s="164"/>
      <c r="N21" s="165"/>
      <c r="O21" s="165"/>
      <c r="P21" s="165"/>
      <c r="Q21" s="165"/>
      <c r="R21" s="165"/>
      <c r="S21" s="165"/>
    </row>
    <row r="22" spans="1:24" s="163" customFormat="1" ht="109.5" customHeight="1">
      <c r="B22" s="167" t="str">
        <f>'PLANO DE AÇÃO (OBJ3)'!B17</f>
        <v>Impressão e distribuição semestral Folders Cursos de Graduação   - publicidade física em escolas e cursinhos nos municipios onde a UFSJ tem campi</v>
      </c>
      <c r="C22" s="180" t="s">
        <v>327</v>
      </c>
      <c r="D22" s="180" t="s">
        <v>328</v>
      </c>
      <c r="E22" s="180" t="s">
        <v>158</v>
      </c>
      <c r="F22" s="181">
        <v>2</v>
      </c>
      <c r="G22" s="182">
        <v>2</v>
      </c>
      <c r="H22" s="182">
        <f t="shared" si="0"/>
        <v>4</v>
      </c>
      <c r="I22" s="182" t="str">
        <f t="shared" si="1"/>
        <v>Médio</v>
      </c>
      <c r="J22" s="180" t="s">
        <v>159</v>
      </c>
      <c r="K22" s="183" t="s">
        <v>329</v>
      </c>
      <c r="L22" s="160" t="s">
        <v>60</v>
      </c>
      <c r="M22" s="164"/>
      <c r="N22" s="165"/>
      <c r="O22" s="165"/>
      <c r="P22" s="165"/>
      <c r="Q22" s="165"/>
      <c r="R22" s="165"/>
      <c r="S22" s="165"/>
    </row>
    <row r="23" spans="1:24" ht="18.75" customHeight="1">
      <c r="B23" s="95"/>
      <c r="C23" s="103"/>
      <c r="D23" s="95"/>
      <c r="E23" s="95"/>
      <c r="F23" s="103"/>
      <c r="G23" s="95"/>
      <c r="H23" s="102"/>
      <c r="I23" s="102"/>
      <c r="J23" s="102"/>
      <c r="K23" s="102"/>
      <c r="L23" s="102"/>
      <c r="M23" s="102"/>
      <c r="N23" s="102"/>
      <c r="O23" s="102"/>
      <c r="P23" s="102"/>
      <c r="Q23" s="95"/>
      <c r="R23" s="102"/>
      <c r="S23" s="95"/>
    </row>
    <row r="24" spans="1:24" ht="30.75" customHeight="1">
      <c r="B24" s="95"/>
      <c r="C24" s="103"/>
      <c r="D24" s="95"/>
      <c r="E24" s="95"/>
      <c r="F24" s="103"/>
      <c r="G24" s="95"/>
      <c r="H24" s="95"/>
      <c r="I24" s="95"/>
      <c r="J24" s="95"/>
      <c r="K24" s="95"/>
      <c r="L24" s="95"/>
      <c r="M24" s="91"/>
      <c r="N24" s="91"/>
      <c r="O24" s="91"/>
      <c r="P24" s="91"/>
      <c r="Q24" s="54"/>
      <c r="R24" s="102"/>
      <c r="S24" s="95"/>
    </row>
    <row r="25" spans="1:24" ht="30.75" customHeight="1">
      <c r="B25" s="27" t="s">
        <v>206</v>
      </c>
      <c r="C25" s="261" t="s">
        <v>207</v>
      </c>
      <c r="D25" s="234"/>
      <c r="E25" s="222"/>
      <c r="F25" s="27" t="s">
        <v>208</v>
      </c>
      <c r="G25" s="95"/>
      <c r="H25" s="95"/>
      <c r="I25" s="95"/>
      <c r="J25" s="95"/>
      <c r="K25" s="95"/>
      <c r="L25" s="95"/>
      <c r="M25" s="91"/>
      <c r="N25" s="91"/>
      <c r="O25" s="91"/>
      <c r="P25" s="91"/>
      <c r="Q25" s="54"/>
      <c r="R25" s="102"/>
      <c r="S25" s="95"/>
    </row>
    <row r="26" spans="1:24" ht="34.5" customHeight="1">
      <c r="B26" s="28" t="s">
        <v>209</v>
      </c>
      <c r="C26" s="262" t="s">
        <v>210</v>
      </c>
      <c r="D26" s="234"/>
      <c r="E26" s="222"/>
      <c r="F26" s="28">
        <v>1</v>
      </c>
      <c r="G26" s="95"/>
      <c r="H26" s="95"/>
      <c r="I26" s="95"/>
      <c r="J26" s="95"/>
      <c r="K26" s="95"/>
      <c r="L26" s="95"/>
      <c r="M26" s="91"/>
      <c r="N26" s="91"/>
      <c r="O26" s="91"/>
      <c r="P26" s="91"/>
      <c r="Q26" s="54"/>
      <c r="R26" s="102"/>
      <c r="S26" s="95"/>
    </row>
    <row r="27" spans="1:24" ht="40.5" customHeight="1">
      <c r="B27" s="28" t="s">
        <v>211</v>
      </c>
      <c r="C27" s="262" t="s">
        <v>212</v>
      </c>
      <c r="D27" s="234"/>
      <c r="E27" s="222"/>
      <c r="F27" s="28">
        <v>2</v>
      </c>
      <c r="G27" s="95"/>
      <c r="H27" s="95"/>
      <c r="I27" s="95"/>
      <c r="J27" s="95"/>
      <c r="K27" s="95"/>
      <c r="L27" s="95"/>
      <c r="M27" s="91"/>
      <c r="N27" s="91"/>
      <c r="O27" s="91"/>
      <c r="P27" s="91"/>
      <c r="Q27" s="54"/>
      <c r="R27" s="102"/>
      <c r="S27" s="95"/>
    </row>
    <row r="28" spans="1:24" ht="57.75" customHeight="1">
      <c r="B28" s="28" t="s">
        <v>213</v>
      </c>
      <c r="C28" s="262" t="s">
        <v>214</v>
      </c>
      <c r="D28" s="234"/>
      <c r="E28" s="222"/>
      <c r="F28" s="28">
        <v>3</v>
      </c>
      <c r="G28" s="54"/>
      <c r="H28" s="91"/>
      <c r="I28" s="91"/>
      <c r="J28" s="91"/>
      <c r="K28" s="91"/>
      <c r="L28" s="91"/>
      <c r="M28" s="91"/>
      <c r="N28" s="91"/>
      <c r="O28" s="91"/>
      <c r="P28" s="91"/>
      <c r="Q28" s="54"/>
      <c r="R28" s="91"/>
      <c r="S28" s="54"/>
    </row>
    <row r="29" spans="1:24" ht="36" customHeight="1">
      <c r="B29" s="28" t="s">
        <v>215</v>
      </c>
      <c r="C29" s="262" t="s">
        <v>216</v>
      </c>
      <c r="D29" s="234"/>
      <c r="E29" s="222"/>
      <c r="F29" s="28">
        <v>4</v>
      </c>
      <c r="G29" s="54"/>
      <c r="H29" s="91"/>
      <c r="I29" s="91"/>
      <c r="J29" s="91"/>
      <c r="K29" s="91"/>
      <c r="L29" s="91"/>
      <c r="M29" s="91"/>
      <c r="N29" s="91"/>
      <c r="O29" s="91"/>
      <c r="P29" s="91"/>
      <c r="Q29" s="54"/>
      <c r="R29" s="91"/>
      <c r="S29" s="54"/>
    </row>
    <row r="30" spans="1:24" ht="36" customHeight="1">
      <c r="B30" s="28" t="s">
        <v>217</v>
      </c>
      <c r="C30" s="262" t="s">
        <v>218</v>
      </c>
      <c r="D30" s="234"/>
      <c r="E30" s="222"/>
      <c r="F30" s="28">
        <v>5</v>
      </c>
      <c r="G30" s="54"/>
      <c r="H30" s="91"/>
      <c r="I30" s="91"/>
      <c r="J30" s="91"/>
      <c r="K30" s="91"/>
      <c r="L30" s="91"/>
      <c r="M30" s="91"/>
      <c r="N30" s="91"/>
      <c r="O30" s="91"/>
      <c r="P30" s="91"/>
      <c r="Q30" s="54"/>
      <c r="R30" s="91"/>
      <c r="S30" s="54"/>
    </row>
    <row r="31" spans="1:24" ht="13.5" customHeight="1">
      <c r="B31" s="54"/>
      <c r="C31" s="90"/>
      <c r="D31" s="54"/>
      <c r="E31" s="54"/>
      <c r="F31" s="90"/>
      <c r="G31" s="54"/>
      <c r="H31" s="91"/>
      <c r="I31" s="91"/>
      <c r="J31" s="91"/>
      <c r="K31" s="91"/>
      <c r="L31" s="91"/>
      <c r="M31" s="91"/>
      <c r="N31" s="91"/>
      <c r="O31" s="91"/>
      <c r="P31" s="91"/>
      <c r="Q31" s="54"/>
      <c r="R31" s="91"/>
      <c r="S31" s="54"/>
    </row>
    <row r="32" spans="1:24" ht="13.5" customHeight="1">
      <c r="B32" s="54"/>
      <c r="C32" s="90"/>
      <c r="D32" s="54"/>
      <c r="E32" s="54"/>
      <c r="F32" s="90"/>
      <c r="G32" s="54"/>
      <c r="H32" s="91"/>
      <c r="I32" s="91"/>
      <c r="J32" s="91"/>
      <c r="K32" s="91"/>
      <c r="L32" s="91"/>
      <c r="M32" s="91"/>
      <c r="N32" s="91"/>
      <c r="O32" s="91"/>
      <c r="P32" s="91"/>
      <c r="Q32" s="54"/>
      <c r="R32" s="91"/>
      <c r="S32" s="54"/>
    </row>
    <row r="33" spans="2:19" ht="13.5" customHeight="1">
      <c r="B33" s="54"/>
      <c r="C33" s="90"/>
      <c r="D33" s="54"/>
      <c r="E33" s="54"/>
      <c r="F33" s="90"/>
      <c r="G33" s="54"/>
      <c r="H33" s="91"/>
      <c r="I33" s="91"/>
      <c r="J33" s="91"/>
      <c r="K33" s="91"/>
      <c r="L33" s="91"/>
      <c r="M33" s="91"/>
      <c r="N33" s="91"/>
      <c r="O33" s="91"/>
      <c r="P33" s="91"/>
      <c r="Q33" s="54"/>
      <c r="R33" s="91"/>
      <c r="S33" s="54"/>
    </row>
    <row r="34" spans="2:19" ht="13.5" customHeight="1">
      <c r="B34" s="54"/>
      <c r="C34" s="90"/>
      <c r="D34" s="54"/>
      <c r="E34" s="54"/>
      <c r="F34" s="90"/>
      <c r="G34" s="54"/>
      <c r="H34" s="91"/>
      <c r="I34" s="91"/>
      <c r="J34" s="91"/>
      <c r="K34" s="91"/>
      <c r="L34" s="91"/>
      <c r="M34" s="91"/>
      <c r="N34" s="91"/>
      <c r="O34" s="91"/>
      <c r="P34" s="91"/>
      <c r="Q34" s="54"/>
      <c r="R34" s="91"/>
      <c r="S34" s="54"/>
    </row>
    <row r="35" spans="2:19" ht="30.75" customHeight="1">
      <c r="B35" s="27" t="s">
        <v>219</v>
      </c>
      <c r="C35" s="261" t="s">
        <v>220</v>
      </c>
      <c r="D35" s="234"/>
      <c r="E35" s="222"/>
      <c r="F35" s="27" t="s">
        <v>208</v>
      </c>
      <c r="G35" s="54"/>
      <c r="H35" s="91"/>
      <c r="I35" s="91"/>
      <c r="J35" s="91"/>
      <c r="K35" s="91"/>
      <c r="L35" s="91"/>
      <c r="M35" s="91"/>
      <c r="N35" s="91"/>
      <c r="O35" s="91"/>
      <c r="P35" s="91"/>
      <c r="Q35" s="54"/>
      <c r="R35" s="91"/>
      <c r="S35" s="54"/>
    </row>
    <row r="36" spans="2:19" ht="37.5" customHeight="1">
      <c r="B36" s="28" t="s">
        <v>221</v>
      </c>
      <c r="C36" s="262" t="s">
        <v>222</v>
      </c>
      <c r="D36" s="234"/>
      <c r="E36" s="222"/>
      <c r="F36" s="28">
        <v>1</v>
      </c>
      <c r="G36" s="54"/>
      <c r="H36" s="91"/>
      <c r="I36" s="91"/>
      <c r="J36" s="91"/>
      <c r="K36" s="91"/>
      <c r="L36" s="91"/>
      <c r="M36" s="91"/>
    </row>
    <row r="37" spans="2:19" ht="33.75" customHeight="1">
      <c r="B37" s="28" t="s">
        <v>223</v>
      </c>
      <c r="C37" s="262" t="s">
        <v>224</v>
      </c>
      <c r="D37" s="234"/>
      <c r="E37" s="222"/>
      <c r="F37" s="28">
        <v>2</v>
      </c>
      <c r="G37" s="54"/>
      <c r="H37" s="91"/>
      <c r="I37" s="91"/>
      <c r="J37" s="91"/>
      <c r="K37" s="91"/>
      <c r="L37" s="91"/>
      <c r="M37" s="91"/>
    </row>
    <row r="38" spans="2:19" ht="31.5" customHeight="1">
      <c r="B38" s="28" t="s">
        <v>225</v>
      </c>
      <c r="C38" s="262" t="s">
        <v>226</v>
      </c>
      <c r="D38" s="234"/>
      <c r="E38" s="222"/>
      <c r="F38" s="28">
        <v>3</v>
      </c>
      <c r="G38" s="54"/>
      <c r="H38" s="91"/>
      <c r="I38" s="91"/>
      <c r="J38" s="91"/>
      <c r="K38" s="91"/>
      <c r="L38" s="91"/>
      <c r="M38" s="91"/>
    </row>
    <row r="39" spans="2:19" ht="32.25" customHeight="1">
      <c r="B39" s="28" t="s">
        <v>227</v>
      </c>
      <c r="C39" s="262" t="s">
        <v>228</v>
      </c>
      <c r="D39" s="234"/>
      <c r="E39" s="222"/>
      <c r="F39" s="28">
        <v>4</v>
      </c>
      <c r="G39" s="54"/>
      <c r="H39" s="91"/>
      <c r="I39" s="91"/>
      <c r="J39" s="91"/>
      <c r="K39" s="91"/>
      <c r="L39" s="91"/>
      <c r="M39" s="91"/>
    </row>
    <row r="40" spans="2:19" ht="37.5" customHeight="1">
      <c r="B40" s="28" t="s">
        <v>229</v>
      </c>
      <c r="C40" s="262" t="s">
        <v>230</v>
      </c>
      <c r="D40" s="234"/>
      <c r="E40" s="222"/>
      <c r="F40" s="28">
        <v>5</v>
      </c>
      <c r="G40" s="54"/>
      <c r="H40" s="91"/>
      <c r="I40" s="91"/>
      <c r="J40" s="91"/>
      <c r="K40" s="91"/>
      <c r="L40" s="91"/>
      <c r="M40" s="91"/>
    </row>
    <row r="41" spans="2:19" ht="13.5" customHeight="1">
      <c r="B41" s="54"/>
      <c r="C41" s="90"/>
      <c r="D41" s="54"/>
      <c r="E41" s="54"/>
      <c r="F41" s="90"/>
      <c r="G41" s="54"/>
      <c r="H41" s="91"/>
      <c r="I41" s="91"/>
      <c r="J41" s="91"/>
      <c r="K41" s="91"/>
      <c r="L41" s="91"/>
      <c r="M41" s="91"/>
    </row>
    <row r="42" spans="2:19" ht="13.5" customHeight="1">
      <c r="B42" s="54"/>
      <c r="C42" s="90"/>
      <c r="D42" s="54"/>
      <c r="E42" s="54"/>
      <c r="F42" s="90"/>
      <c r="G42" s="54"/>
      <c r="H42" s="91"/>
      <c r="I42" s="91"/>
      <c r="J42" s="91"/>
      <c r="K42" s="91"/>
      <c r="L42" s="91"/>
      <c r="M42" s="91"/>
    </row>
    <row r="43" spans="2:19" ht="13.5" customHeight="1">
      <c r="B43" s="54"/>
      <c r="C43" s="90"/>
      <c r="D43" s="54"/>
      <c r="E43" s="54"/>
      <c r="F43" s="90"/>
      <c r="G43" s="54"/>
      <c r="H43" s="91"/>
      <c r="I43" s="91"/>
      <c r="J43" s="91"/>
      <c r="K43" s="91"/>
      <c r="L43" s="91"/>
      <c r="M43" s="91"/>
    </row>
    <row r="44" spans="2:19" ht="13.5" customHeight="1">
      <c r="B44" s="54"/>
      <c r="C44" s="90"/>
      <c r="D44" s="54"/>
      <c r="E44" s="54"/>
      <c r="F44" s="90"/>
      <c r="G44" s="54"/>
      <c r="H44" s="91"/>
      <c r="I44" s="91"/>
      <c r="J44" s="91"/>
      <c r="K44" s="91"/>
      <c r="L44" s="91"/>
      <c r="M44" s="91"/>
    </row>
    <row r="45" spans="2:19" ht="13.5" customHeight="1">
      <c r="B45" s="54"/>
      <c r="C45" s="90"/>
      <c r="D45" s="54"/>
      <c r="E45" s="54"/>
      <c r="F45" s="90"/>
      <c r="G45" s="54"/>
      <c r="H45" s="91"/>
      <c r="I45" s="91"/>
      <c r="J45" s="91"/>
      <c r="K45" s="91"/>
      <c r="L45" s="91"/>
      <c r="M45" s="91"/>
    </row>
    <row r="46" spans="2:19" ht="13.5" customHeight="1">
      <c r="B46" s="54"/>
      <c r="C46" s="90"/>
      <c r="D46" s="54"/>
      <c r="E46" s="54"/>
      <c r="F46" s="90"/>
      <c r="G46" s="54"/>
      <c r="H46" s="91"/>
      <c r="I46" s="91"/>
      <c r="J46" s="91"/>
      <c r="K46" s="91"/>
      <c r="L46" s="91"/>
      <c r="M46" s="91"/>
    </row>
    <row r="47" spans="2:19" ht="15.75" customHeight="1">
      <c r="B47" s="54"/>
      <c r="C47" s="90"/>
      <c r="D47" s="54"/>
      <c r="E47" s="54"/>
      <c r="F47" s="90"/>
      <c r="G47" s="54"/>
      <c r="H47" s="91"/>
      <c r="I47" s="91"/>
      <c r="J47" s="91"/>
      <c r="K47" s="91"/>
      <c r="L47" s="91"/>
      <c r="M47" s="91"/>
    </row>
    <row r="48" spans="2:19" ht="15.75" customHeight="1">
      <c r="B48" s="54"/>
      <c r="C48" s="90"/>
      <c r="D48" s="54"/>
      <c r="E48" s="54"/>
      <c r="F48" s="90"/>
      <c r="G48" s="54"/>
      <c r="H48" s="91"/>
      <c r="I48" s="91"/>
      <c r="J48" s="91"/>
      <c r="K48" s="91"/>
      <c r="L48" s="91"/>
      <c r="M48" s="91"/>
    </row>
    <row r="49" spans="2:13" ht="28.5" customHeight="1">
      <c r="B49" s="263" t="s">
        <v>231</v>
      </c>
      <c r="C49" s="216"/>
      <c r="D49" s="216"/>
      <c r="E49" s="216"/>
      <c r="F49" s="216"/>
      <c r="G49" s="216"/>
      <c r="H49" s="216"/>
      <c r="I49" s="104"/>
      <c r="J49" s="91"/>
      <c r="K49" s="91"/>
      <c r="L49" s="91"/>
      <c r="M49" s="91"/>
    </row>
    <row r="50" spans="2:13" ht="21" customHeight="1">
      <c r="B50" s="216"/>
      <c r="C50" s="216"/>
      <c r="D50" s="216"/>
      <c r="E50" s="216"/>
      <c r="F50" s="216"/>
      <c r="G50" s="216"/>
      <c r="H50" s="216"/>
      <c r="I50" s="104"/>
      <c r="J50" s="91"/>
      <c r="K50" s="91"/>
      <c r="L50" s="91"/>
      <c r="M50" s="91"/>
    </row>
    <row r="51" spans="2:13" ht="23.25" customHeight="1">
      <c r="B51" s="264" t="s">
        <v>232</v>
      </c>
      <c r="C51" s="216"/>
      <c r="D51" s="216"/>
      <c r="E51" s="216"/>
      <c r="F51" s="216"/>
      <c r="G51" s="216"/>
      <c r="H51" s="216"/>
      <c r="I51" s="216"/>
      <c r="J51" s="216"/>
      <c r="K51" s="216"/>
      <c r="L51" s="216"/>
      <c r="M51" s="216"/>
    </row>
    <row r="53" spans="2:13" ht="117.75" customHeight="1">
      <c r="B53" s="29" t="s">
        <v>233</v>
      </c>
      <c r="C53" s="29" t="s">
        <v>234</v>
      </c>
      <c r="D53" s="29" t="s">
        <v>235</v>
      </c>
      <c r="E53" s="30" t="s">
        <v>236</v>
      </c>
      <c r="F53" s="31" t="s">
        <v>237</v>
      </c>
      <c r="G53" s="30" t="s">
        <v>238</v>
      </c>
      <c r="H53" s="29" t="s">
        <v>239</v>
      </c>
    </row>
    <row r="54" spans="2:13" ht="45" customHeight="1">
      <c r="B54" s="32">
        <f>COUNTA(B17:B22)</f>
        <v>6</v>
      </c>
      <c r="C54" s="32">
        <f>COUNTIF($L17:$L22,"REALIZADO")</f>
        <v>6</v>
      </c>
      <c r="D54" s="33">
        <f>C54/$B$54</f>
        <v>1</v>
      </c>
      <c r="E54" s="32">
        <f>COUNTIF($L18:$L22,"EM ELABORAÇÃO")</f>
        <v>0</v>
      </c>
      <c r="F54" s="34">
        <f>E54/$B$54</f>
        <v>0</v>
      </c>
      <c r="G54" s="32">
        <f>COUNTIF($L18:$L22,"NÃO REALIZADO")</f>
        <v>0</v>
      </c>
      <c r="H54" s="33">
        <f>G54/$B$54</f>
        <v>0</v>
      </c>
    </row>
  </sheetData>
  <mergeCells count="23">
    <mergeCell ref="C30:E30"/>
    <mergeCell ref="B2:Q3"/>
    <mergeCell ref="B4:Q4"/>
    <mergeCell ref="B5:Q5"/>
    <mergeCell ref="C7:G8"/>
    <mergeCell ref="C9:C10"/>
    <mergeCell ref="B14:B16"/>
    <mergeCell ref="C14:E15"/>
    <mergeCell ref="F14:I15"/>
    <mergeCell ref="J14:L15"/>
    <mergeCell ref="C25:E25"/>
    <mergeCell ref="C26:E26"/>
    <mergeCell ref="C27:E27"/>
    <mergeCell ref="C28:E28"/>
    <mergeCell ref="C29:E29"/>
    <mergeCell ref="B49:H50"/>
    <mergeCell ref="B51:M51"/>
    <mergeCell ref="C35:E35"/>
    <mergeCell ref="C36:E36"/>
    <mergeCell ref="C37:E37"/>
    <mergeCell ref="C38:E38"/>
    <mergeCell ref="C39:E39"/>
    <mergeCell ref="C40:E40"/>
  </mergeCells>
  <conditionalFormatting sqref="L17:L22">
    <cfRule type="cellIs" dxfId="8" priority="1" operator="equal">
      <formula>"NÃO REALIZADO"</formula>
    </cfRule>
    <cfRule type="cellIs" dxfId="7" priority="2" operator="equal">
      <formula>"EM ELABORAÇÃO"</formula>
    </cfRule>
    <cfRule type="containsText" dxfId="6" priority="3" operator="containsText" text="&quot;REALIZADO&quot;">
      <formula>NOT(ISERROR(SEARCH(("""REALIZADO"""),(L17))))</formula>
    </cfRule>
  </conditionalFormatting>
  <dataValidations count="4">
    <dataValidation type="list" allowBlank="1" showInputMessage="1" showErrorMessage="1" prompt=" - " sqref="L17:L22" xr:uid="{65C56AD3-2FED-124A-B442-86DE40DDA699}">
      <formula1>$X$13:$X$15</formula1>
    </dataValidation>
    <dataValidation type="list" allowBlank="1" showInputMessage="1" showErrorMessage="1" prompt=" - " sqref="E17:E22" xr:uid="{CF6ACBC0-3DE8-1543-AB4C-4C60386601EE}">
      <formula1>$U$13:$U$18</formula1>
    </dataValidation>
    <dataValidation type="list" allowBlank="1" showInputMessage="1" showErrorMessage="1" prompt=" - " sqref="F17:G22" xr:uid="{37788287-CCD5-7246-9FB8-CE87799D6EEC}">
      <formula1>$R$13:$R$18</formula1>
    </dataValidation>
    <dataValidation type="list" allowBlank="1" showInputMessage="1" showErrorMessage="1" prompt=" - " sqref="J17:J22" xr:uid="{F7F6FE9C-9AC6-5B49-9360-597F0D147AA1}">
      <formula1>$W$13:$W$16</formula1>
    </dataValidation>
  </dataValidations>
  <pageMargins left="0.511811024" right="0.511811024" top="0.78740157499999996" bottom="0.78740157499999996" header="0.31496062000000002" footer="0.31496062000000002"/>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A1C7-5267-4C24-996D-ECFC6FA3313F}">
  <dimension ref="A2:U84"/>
  <sheetViews>
    <sheetView tabSelected="1" topLeftCell="A12" workbookViewId="0">
      <selection activeCell="E8" sqref="E8:G8"/>
    </sheetView>
  </sheetViews>
  <sheetFormatPr defaultColWidth="14.453125" defaultRowHeight="14.5"/>
  <cols>
    <col min="1" max="1" width="11.453125" customWidth="1"/>
    <col min="2" max="2" width="91.1796875" customWidth="1"/>
    <col min="3" max="3" width="24" customWidth="1"/>
    <col min="4" max="4" width="22.453125" customWidth="1"/>
    <col min="5" max="5" width="34.453125" customWidth="1"/>
    <col min="6" max="6" width="120.81640625" customWidth="1"/>
    <col min="7" max="7" width="56.453125" customWidth="1"/>
    <col min="8" max="8" width="2.453125" hidden="1" customWidth="1"/>
    <col min="9" max="16" width="29.453125" customWidth="1"/>
    <col min="17" max="17" width="33.453125" customWidth="1"/>
    <col min="18" max="18" width="21" customWidth="1"/>
    <col min="19" max="19" width="21.453125" customWidth="1"/>
    <col min="20" max="20" width="8.81640625" customWidth="1"/>
    <col min="21" max="21" width="193.453125" customWidth="1"/>
    <col min="22" max="33" width="8" customWidth="1"/>
  </cols>
  <sheetData>
    <row r="2" spans="1:21" ht="18.75" customHeight="1">
      <c r="A2" s="45"/>
      <c r="B2" s="229" t="s">
        <v>52</v>
      </c>
      <c r="C2" s="230"/>
      <c r="D2" s="230"/>
      <c r="E2" s="230"/>
      <c r="F2" s="230"/>
      <c r="G2" s="227"/>
      <c r="H2" s="48"/>
      <c r="I2" s="48"/>
      <c r="J2" s="48"/>
      <c r="K2" s="48"/>
      <c r="L2" s="48"/>
      <c r="M2" s="48"/>
      <c r="N2" s="48"/>
      <c r="O2" s="48"/>
      <c r="P2" s="48"/>
      <c r="Q2" s="48"/>
      <c r="R2" s="45"/>
      <c r="S2" s="45"/>
      <c r="T2" s="45"/>
      <c r="U2" s="45"/>
    </row>
    <row r="3" spans="1:21" ht="40.5" customHeight="1">
      <c r="A3" s="45"/>
      <c r="B3" s="214"/>
      <c r="C3" s="231"/>
      <c r="D3" s="231"/>
      <c r="E3" s="231"/>
      <c r="F3" s="231"/>
      <c r="G3" s="228"/>
      <c r="H3" s="48"/>
      <c r="I3" s="48"/>
      <c r="J3" s="48"/>
      <c r="K3" s="48"/>
      <c r="L3" s="48"/>
      <c r="M3" s="48"/>
      <c r="N3" s="48"/>
      <c r="O3" s="48"/>
      <c r="P3" s="48"/>
      <c r="Q3" s="48"/>
      <c r="R3" s="45"/>
      <c r="S3" s="45"/>
      <c r="T3" s="45"/>
      <c r="U3" s="45"/>
    </row>
    <row r="4" spans="1:21" ht="27" customHeight="1">
      <c r="A4" s="45"/>
      <c r="B4" s="232" t="s">
        <v>53</v>
      </c>
      <c r="C4" s="230"/>
      <c r="D4" s="230"/>
      <c r="E4" s="230"/>
      <c r="F4" s="230"/>
      <c r="G4" s="227"/>
      <c r="H4" s="48"/>
      <c r="I4" s="48"/>
      <c r="J4" s="48"/>
      <c r="K4" s="48"/>
      <c r="L4" s="48"/>
      <c r="M4" s="48"/>
      <c r="N4" s="48"/>
      <c r="O4" s="48"/>
      <c r="P4" s="48"/>
      <c r="Q4" s="48"/>
      <c r="R4" s="45"/>
      <c r="S4" s="45"/>
      <c r="T4" s="45"/>
      <c r="U4" s="45"/>
    </row>
    <row r="5" spans="1:21" ht="34.5" customHeight="1">
      <c r="A5" s="45"/>
      <c r="B5" s="214"/>
      <c r="C5" s="231"/>
      <c r="D5" s="231"/>
      <c r="E5" s="231"/>
      <c r="F5" s="231"/>
      <c r="G5" s="228"/>
      <c r="H5" s="48"/>
      <c r="I5" s="48"/>
      <c r="J5" s="48"/>
      <c r="K5" s="48"/>
      <c r="L5" s="48"/>
      <c r="M5" s="48"/>
      <c r="N5" s="48"/>
      <c r="O5" s="48"/>
      <c r="P5" s="48"/>
      <c r="Q5" s="48"/>
      <c r="R5" s="45"/>
      <c r="S5" s="45"/>
      <c r="T5" s="45"/>
      <c r="U5" s="45"/>
    </row>
    <row r="6" spans="1:21" ht="18" customHeight="1">
      <c r="A6" s="45"/>
      <c r="B6" s="49"/>
      <c r="C6" s="49"/>
      <c r="D6" s="49"/>
      <c r="E6" s="49"/>
      <c r="F6" s="49"/>
      <c r="G6" s="49"/>
      <c r="H6" s="48"/>
      <c r="I6" s="48"/>
      <c r="J6" s="48"/>
      <c r="K6" s="48"/>
      <c r="L6" s="48"/>
      <c r="M6" s="48"/>
      <c r="N6" s="48"/>
      <c r="O6" s="48"/>
      <c r="P6" s="48"/>
      <c r="Q6" s="48"/>
      <c r="R6" s="45"/>
      <c r="S6" s="45"/>
      <c r="T6" s="45"/>
      <c r="U6" s="45"/>
    </row>
    <row r="7" spans="1:21" ht="73.5" customHeight="1">
      <c r="A7" s="45"/>
      <c r="B7" s="233" t="str">
        <f>' IDENTIFICAÇÃO DA SETORIAL'!B25</f>
        <v xml:space="preserve">OBJETIVO SETORIAL 4 : Implementar Politicas com impacto no acesso </v>
      </c>
      <c r="C7" s="234"/>
      <c r="D7" s="234"/>
      <c r="E7" s="234"/>
      <c r="F7" s="234"/>
      <c r="G7" s="222"/>
      <c r="H7" s="48"/>
      <c r="I7" s="48"/>
      <c r="J7" s="48"/>
      <c r="K7" s="48"/>
      <c r="L7" s="48"/>
      <c r="M7" s="48"/>
      <c r="N7" s="48"/>
      <c r="O7" s="48"/>
      <c r="P7" s="48"/>
      <c r="Q7" s="48"/>
      <c r="R7" s="45"/>
      <c r="S7" s="45"/>
      <c r="T7" s="50"/>
      <c r="U7" s="51"/>
    </row>
    <row r="8" spans="1:21" ht="91.5" customHeight="1">
      <c r="A8" s="45"/>
      <c r="B8" s="233" t="s">
        <v>54</v>
      </c>
      <c r="C8" s="234"/>
      <c r="D8" s="222"/>
      <c r="E8" s="235" t="s">
        <v>13</v>
      </c>
      <c r="F8" s="234" t="s">
        <v>13</v>
      </c>
      <c r="G8" s="222" t="s">
        <v>13</v>
      </c>
      <c r="H8" s="48"/>
      <c r="I8" s="50"/>
      <c r="J8" s="50"/>
      <c r="K8" s="50"/>
      <c r="L8" s="50"/>
      <c r="M8" s="50"/>
      <c r="N8" s="50"/>
      <c r="O8" s="50"/>
      <c r="P8" s="50"/>
      <c r="Q8" s="48"/>
      <c r="R8" s="45"/>
      <c r="S8" s="45"/>
      <c r="T8" s="50"/>
      <c r="U8" s="52" t="s">
        <v>12</v>
      </c>
    </row>
    <row r="9" spans="1:21" ht="21.75" customHeight="1">
      <c r="A9" s="45"/>
      <c r="B9" s="45"/>
      <c r="C9" s="45"/>
      <c r="D9" s="45"/>
      <c r="E9" s="45"/>
      <c r="F9" s="45"/>
      <c r="G9" s="48"/>
      <c r="H9" s="48"/>
      <c r="I9" s="48"/>
      <c r="J9" s="48"/>
      <c r="K9" s="48"/>
      <c r="L9" s="48"/>
      <c r="M9" s="48"/>
      <c r="N9" s="48"/>
      <c r="O9" s="48"/>
      <c r="P9" s="48"/>
      <c r="Q9" s="48"/>
      <c r="R9" s="45"/>
      <c r="S9" s="45"/>
      <c r="T9" s="45"/>
      <c r="U9" s="52" t="s">
        <v>13</v>
      </c>
    </row>
    <row r="10" spans="1:21" ht="15" customHeight="1">
      <c r="A10" s="45"/>
      <c r="B10" s="45"/>
      <c r="C10" s="52"/>
      <c r="D10" s="52"/>
      <c r="E10" s="52"/>
      <c r="F10" s="45"/>
      <c r="G10" s="48"/>
      <c r="H10" s="48"/>
      <c r="I10" s="48"/>
      <c r="J10" s="48"/>
      <c r="K10" s="48"/>
      <c r="L10" s="48"/>
      <c r="M10" s="48"/>
      <c r="N10" s="48"/>
      <c r="O10" s="48"/>
      <c r="P10" s="48"/>
      <c r="Q10" s="48"/>
      <c r="R10" s="45"/>
      <c r="S10" s="45"/>
      <c r="T10" s="45"/>
      <c r="U10" s="52" t="s">
        <v>14</v>
      </c>
    </row>
    <row r="11" spans="1:21" ht="84.75" customHeight="1">
      <c r="A11" s="53"/>
      <c r="B11" s="12" t="s">
        <v>55</v>
      </c>
      <c r="C11" s="12" t="s">
        <v>56</v>
      </c>
      <c r="D11" s="12" t="s">
        <v>57</v>
      </c>
      <c r="E11" s="12" t="s">
        <v>58</v>
      </c>
      <c r="F11" s="12" t="s">
        <v>59</v>
      </c>
      <c r="G11" s="53"/>
      <c r="H11" s="53"/>
      <c r="I11" s="53"/>
      <c r="J11" s="53"/>
      <c r="K11" s="53"/>
      <c r="L11" s="53"/>
      <c r="M11" s="53"/>
      <c r="N11" s="53"/>
      <c r="O11" s="53"/>
      <c r="P11" s="53"/>
      <c r="Q11" s="54"/>
      <c r="R11" s="54" t="s">
        <v>60</v>
      </c>
      <c r="S11" s="53"/>
      <c r="T11" s="55"/>
      <c r="U11" s="52" t="s">
        <v>61</v>
      </c>
    </row>
    <row r="12" spans="1:21" ht="118" customHeight="1">
      <c r="A12" s="106">
        <v>1</v>
      </c>
      <c r="B12" s="125" t="s">
        <v>330</v>
      </c>
      <c r="C12" s="108" t="s">
        <v>63</v>
      </c>
      <c r="D12" s="109" t="s">
        <v>64</v>
      </c>
      <c r="E12" s="106" t="s">
        <v>60</v>
      </c>
      <c r="F12" s="13" t="s">
        <v>331</v>
      </c>
      <c r="G12" s="48"/>
      <c r="H12" s="48"/>
      <c r="I12" s="48"/>
      <c r="J12" s="48"/>
      <c r="K12" s="48"/>
      <c r="L12" s="48"/>
      <c r="M12" s="48"/>
      <c r="N12" s="48"/>
      <c r="O12" s="48"/>
      <c r="P12" s="48"/>
      <c r="Q12" s="56"/>
      <c r="R12" s="56" t="s">
        <v>66</v>
      </c>
      <c r="S12" s="48"/>
      <c r="T12" s="57"/>
      <c r="U12" s="52" t="s">
        <v>16</v>
      </c>
    </row>
    <row r="13" spans="1:21" ht="98.15" customHeight="1">
      <c r="A13" s="106">
        <v>2</v>
      </c>
      <c r="B13" s="125" t="s">
        <v>332</v>
      </c>
      <c r="C13" s="108" t="s">
        <v>68</v>
      </c>
      <c r="D13" s="109" t="s">
        <v>64</v>
      </c>
      <c r="E13" s="106" t="s">
        <v>60</v>
      </c>
      <c r="F13" s="13" t="s">
        <v>333</v>
      </c>
      <c r="G13" s="48"/>
      <c r="H13" s="48"/>
      <c r="I13" s="48"/>
      <c r="J13" s="48"/>
      <c r="K13" s="48"/>
      <c r="L13" s="48"/>
      <c r="M13" s="48"/>
      <c r="N13" s="48"/>
      <c r="O13" s="48"/>
      <c r="P13" s="48"/>
      <c r="Q13" s="56"/>
      <c r="R13" s="56" t="s">
        <v>70</v>
      </c>
      <c r="S13" s="48"/>
      <c r="T13" s="57"/>
      <c r="U13" s="52" t="s">
        <v>20</v>
      </c>
    </row>
    <row r="14" spans="1:21" ht="75" customHeight="1">
      <c r="A14" s="106">
        <v>3</v>
      </c>
      <c r="B14" s="107" t="s">
        <v>334</v>
      </c>
      <c r="C14" s="108" t="s">
        <v>63</v>
      </c>
      <c r="D14" s="109" t="s">
        <v>64</v>
      </c>
      <c r="E14" s="106" t="s">
        <v>66</v>
      </c>
      <c r="F14" s="13" t="s">
        <v>335</v>
      </c>
      <c r="G14" s="48"/>
      <c r="H14" s="48"/>
      <c r="I14" s="48"/>
      <c r="J14" s="48"/>
      <c r="K14" s="48"/>
      <c r="L14" s="48"/>
      <c r="M14" s="48"/>
      <c r="N14" s="48"/>
      <c r="O14" s="48"/>
      <c r="P14" s="48"/>
      <c r="Q14" s="56"/>
      <c r="R14" s="56"/>
      <c r="S14" s="48"/>
      <c r="T14" s="57"/>
      <c r="U14" s="52"/>
    </row>
    <row r="15" spans="1:21" ht="75" customHeight="1">
      <c r="A15" s="15">
        <v>3</v>
      </c>
      <c r="B15" s="107" t="s">
        <v>336</v>
      </c>
      <c r="C15" s="108" t="s">
        <v>63</v>
      </c>
      <c r="D15" s="109" t="s">
        <v>64</v>
      </c>
      <c r="E15" s="106" t="s">
        <v>60</v>
      </c>
      <c r="F15" s="14" t="s">
        <v>337</v>
      </c>
      <c r="G15" s="48"/>
      <c r="H15" s="48"/>
      <c r="I15" s="48"/>
      <c r="J15" s="48"/>
      <c r="K15" s="48"/>
      <c r="L15" s="48"/>
      <c r="M15" s="48"/>
      <c r="N15" s="48"/>
      <c r="O15" s="48"/>
      <c r="P15" s="48"/>
      <c r="Q15" s="56"/>
      <c r="R15" s="56"/>
      <c r="S15" s="48"/>
      <c r="T15" s="57"/>
      <c r="U15" s="52"/>
    </row>
    <row r="16" spans="1:21" ht="75" customHeight="1">
      <c r="A16" s="15">
        <v>4</v>
      </c>
      <c r="B16" s="107" t="s">
        <v>338</v>
      </c>
      <c r="C16" s="108" t="s">
        <v>63</v>
      </c>
      <c r="D16" s="109" t="s">
        <v>64</v>
      </c>
      <c r="E16" s="106" t="s">
        <v>60</v>
      </c>
      <c r="F16" s="14" t="s">
        <v>337</v>
      </c>
      <c r="G16" s="48"/>
      <c r="H16" s="48"/>
      <c r="I16" s="48"/>
      <c r="J16" s="48"/>
      <c r="K16" s="48"/>
      <c r="L16" s="48"/>
      <c r="M16" s="48"/>
      <c r="N16" s="48"/>
      <c r="O16" s="48"/>
      <c r="P16" s="48"/>
      <c r="Q16" s="56"/>
      <c r="R16" s="56"/>
      <c r="S16" s="48"/>
      <c r="T16" s="57"/>
      <c r="U16" s="52"/>
    </row>
    <row r="17" spans="1:21" s="120" customFormat="1" ht="75" customHeight="1">
      <c r="A17" s="115">
        <v>5</v>
      </c>
      <c r="B17" s="116"/>
      <c r="C17" s="117" t="s">
        <v>339</v>
      </c>
      <c r="D17" s="118"/>
      <c r="E17" s="115"/>
      <c r="F17" s="119"/>
      <c r="G17" s="48"/>
      <c r="H17" s="48"/>
      <c r="I17" s="48"/>
      <c r="J17" s="48"/>
      <c r="K17" s="48"/>
      <c r="L17" s="48"/>
      <c r="M17" s="48"/>
      <c r="N17" s="48"/>
      <c r="O17" s="48"/>
      <c r="P17" s="48"/>
      <c r="Q17" s="56"/>
      <c r="R17" s="56"/>
      <c r="S17" s="48"/>
      <c r="T17" s="57"/>
      <c r="U17" s="52"/>
    </row>
    <row r="18" spans="1:21" s="114" customFormat="1" ht="75" customHeight="1">
      <c r="A18" s="115">
        <v>6</v>
      </c>
      <c r="B18" s="125"/>
      <c r="C18" s="108"/>
      <c r="D18" s="109"/>
      <c r="E18" s="106"/>
      <c r="F18" s="14"/>
      <c r="G18" s="110"/>
      <c r="H18" s="110"/>
      <c r="I18" s="110"/>
      <c r="J18" s="110"/>
      <c r="K18" s="110"/>
      <c r="L18" s="110"/>
      <c r="M18" s="110"/>
      <c r="N18" s="110"/>
      <c r="O18" s="110"/>
      <c r="P18" s="110"/>
      <c r="Q18" s="111"/>
      <c r="R18" s="111"/>
      <c r="S18" s="110"/>
      <c r="T18" s="112"/>
      <c r="U18" s="113"/>
    </row>
    <row r="19" spans="1:21" s="120" customFormat="1" ht="75" customHeight="1">
      <c r="A19" s="115">
        <v>7</v>
      </c>
      <c r="B19" s="125"/>
      <c r="C19" s="128"/>
      <c r="D19" s="129"/>
      <c r="E19" s="130"/>
      <c r="F19" s="131"/>
      <c r="G19" s="48"/>
      <c r="H19" s="48"/>
      <c r="I19" s="48"/>
      <c r="J19" s="48"/>
      <c r="K19" s="48"/>
      <c r="L19" s="48"/>
      <c r="M19" s="48"/>
      <c r="N19" s="48"/>
      <c r="O19" s="48"/>
      <c r="P19" s="48"/>
      <c r="Q19" s="56"/>
      <c r="R19" s="56"/>
      <c r="S19" s="48"/>
      <c r="T19" s="57"/>
      <c r="U19" s="52"/>
    </row>
    <row r="20" spans="1:21" s="120" customFormat="1" ht="75" customHeight="1">
      <c r="A20" s="115">
        <v>8</v>
      </c>
      <c r="B20" s="125"/>
      <c r="C20" s="128"/>
      <c r="D20" s="129"/>
      <c r="E20" s="130"/>
      <c r="F20" s="131"/>
      <c r="G20" s="48"/>
      <c r="H20" s="48"/>
      <c r="I20" s="48"/>
      <c r="J20" s="48"/>
      <c r="K20" s="48"/>
      <c r="L20" s="48"/>
      <c r="M20" s="48"/>
      <c r="N20" s="48"/>
      <c r="O20" s="48"/>
      <c r="P20" s="48"/>
      <c r="Q20" s="56"/>
      <c r="R20" s="56"/>
      <c r="S20" s="48"/>
      <c r="T20" s="57"/>
      <c r="U20" s="52"/>
    </row>
    <row r="21" spans="1:21" s="120" customFormat="1" ht="75" customHeight="1">
      <c r="A21" s="115">
        <v>9</v>
      </c>
      <c r="B21" s="125"/>
      <c r="C21" s="128"/>
      <c r="D21" s="129"/>
      <c r="E21" s="130"/>
      <c r="F21" s="131"/>
      <c r="G21" s="48"/>
      <c r="H21" s="48"/>
      <c r="I21" s="48"/>
      <c r="J21" s="48"/>
      <c r="K21" s="48"/>
      <c r="L21" s="48"/>
      <c r="M21" s="48"/>
      <c r="N21" s="48"/>
      <c r="O21" s="48"/>
      <c r="P21" s="48"/>
      <c r="Q21" s="56"/>
      <c r="R21" s="56"/>
      <c r="S21" s="48"/>
      <c r="T21" s="57"/>
      <c r="U21" s="52"/>
    </row>
    <row r="22" spans="1:21" s="120" customFormat="1" ht="75" customHeight="1">
      <c r="A22" s="115">
        <v>10</v>
      </c>
      <c r="B22" s="125"/>
      <c r="C22" s="128"/>
      <c r="D22" s="129"/>
      <c r="E22" s="130"/>
      <c r="F22" s="131"/>
      <c r="G22" s="48"/>
      <c r="H22" s="48"/>
      <c r="I22" s="48"/>
      <c r="J22" s="48"/>
      <c r="K22" s="48"/>
      <c r="L22" s="48"/>
      <c r="M22" s="48"/>
      <c r="N22" s="48"/>
      <c r="O22" s="48"/>
      <c r="P22" s="48"/>
      <c r="Q22" s="56"/>
      <c r="R22" s="56"/>
      <c r="S22" s="48"/>
      <c r="T22" s="57"/>
      <c r="U22" s="52"/>
    </row>
    <row r="23" spans="1:21" s="120" customFormat="1" ht="75" customHeight="1">
      <c r="A23" s="115"/>
      <c r="B23" s="125"/>
      <c r="C23" s="128"/>
      <c r="D23" s="129"/>
      <c r="E23" s="130"/>
      <c r="F23" s="131"/>
      <c r="G23" s="48"/>
      <c r="H23" s="48"/>
      <c r="I23" s="48"/>
      <c r="J23" s="48"/>
      <c r="K23" s="48"/>
      <c r="L23" s="48"/>
      <c r="M23" s="48"/>
      <c r="N23" s="48"/>
      <c r="O23" s="48"/>
      <c r="P23" s="48"/>
      <c r="Q23" s="56"/>
      <c r="R23" s="56"/>
      <c r="S23" s="48"/>
      <c r="T23" s="57"/>
      <c r="U23" s="52"/>
    </row>
    <row r="24" spans="1:21" s="120" customFormat="1" ht="72" customHeight="1">
      <c r="A24" s="114"/>
      <c r="B24" s="114"/>
      <c r="C24" s="124"/>
      <c r="D24" s="121"/>
      <c r="E24" s="122"/>
      <c r="F24" s="123"/>
      <c r="G24" s="48"/>
      <c r="H24" s="48"/>
      <c r="I24" s="48"/>
      <c r="J24" s="48"/>
      <c r="K24" s="48"/>
      <c r="L24" s="48"/>
      <c r="M24" s="48"/>
      <c r="N24" s="48"/>
      <c r="O24" s="48"/>
      <c r="P24" s="45"/>
      <c r="Q24" s="45"/>
      <c r="R24" s="45"/>
      <c r="S24" s="45"/>
      <c r="T24" s="57"/>
      <c r="U24" s="52" t="s">
        <v>268</v>
      </c>
    </row>
    <row r="25" spans="1:21" ht="35.25" customHeight="1">
      <c r="A25" s="45"/>
      <c r="B25" s="58" t="s">
        <v>106</v>
      </c>
      <c r="C25" s="52"/>
      <c r="D25" s="52"/>
      <c r="E25" s="48"/>
      <c r="F25" s="48"/>
      <c r="G25" s="48"/>
      <c r="H25" s="48"/>
      <c r="I25" s="45"/>
      <c r="J25" s="45"/>
      <c r="K25" s="45"/>
      <c r="L25" s="45"/>
      <c r="M25" s="45"/>
      <c r="N25" s="45"/>
      <c r="O25" s="45"/>
      <c r="P25" s="45"/>
      <c r="Q25" s="45"/>
      <c r="R25" s="45"/>
      <c r="S25" s="45"/>
      <c r="T25" s="45"/>
      <c r="U25" s="52" t="s">
        <v>22</v>
      </c>
    </row>
    <row r="26" spans="1:21" ht="66" customHeight="1">
      <c r="A26" s="45"/>
      <c r="B26" s="236" t="s">
        <v>107</v>
      </c>
      <c r="C26" s="216"/>
      <c r="D26" s="216"/>
      <c r="E26" s="216"/>
      <c r="F26" s="216"/>
      <c r="G26" s="48"/>
      <c r="H26" s="48"/>
      <c r="I26" s="45"/>
      <c r="J26" s="45"/>
      <c r="K26" s="45"/>
      <c r="L26" s="45"/>
      <c r="M26" s="45"/>
      <c r="N26" s="45"/>
      <c r="O26" s="45"/>
      <c r="P26" s="45"/>
      <c r="Q26" s="45"/>
      <c r="R26" s="45"/>
      <c r="S26" s="45"/>
      <c r="T26" s="45"/>
      <c r="U26" s="52" t="s">
        <v>108</v>
      </c>
    </row>
    <row r="27" spans="1:21" ht="45.75" customHeight="1">
      <c r="A27" s="45"/>
      <c r="B27" s="59" t="s">
        <v>109</v>
      </c>
      <c r="C27" s="52"/>
      <c r="D27" s="60"/>
      <c r="E27" s="48"/>
      <c r="F27" s="48"/>
      <c r="G27" s="48"/>
      <c r="H27" s="48"/>
      <c r="I27" s="45"/>
      <c r="J27" s="45"/>
      <c r="K27" s="45"/>
      <c r="L27" s="45"/>
      <c r="M27" s="45"/>
      <c r="N27" s="45"/>
      <c r="O27" s="45"/>
      <c r="P27" s="45"/>
      <c r="Q27" s="45"/>
      <c r="R27" s="45"/>
      <c r="S27" s="45"/>
      <c r="T27" s="45"/>
      <c r="U27" s="52" t="s">
        <v>24</v>
      </c>
    </row>
    <row r="28" spans="1:21" ht="28.5" customHeight="1">
      <c r="A28" s="45"/>
      <c r="B28" s="52"/>
      <c r="C28" s="52"/>
      <c r="D28" s="60"/>
      <c r="E28" s="48"/>
      <c r="F28" s="48"/>
      <c r="G28" s="48"/>
      <c r="H28" s="48"/>
      <c r="I28" s="45"/>
      <c r="J28" s="45"/>
      <c r="K28" s="45"/>
      <c r="L28" s="45"/>
      <c r="M28" s="45"/>
      <c r="N28" s="45"/>
      <c r="O28" s="45"/>
      <c r="P28" s="45"/>
      <c r="Q28" s="45"/>
      <c r="R28" s="45"/>
      <c r="S28" s="45"/>
      <c r="T28" s="45"/>
      <c r="U28" s="8"/>
    </row>
    <row r="29" spans="1:21" ht="28.5" customHeight="1">
      <c r="A29" s="45"/>
      <c r="B29" s="61"/>
      <c r="C29" s="61"/>
      <c r="D29" s="61"/>
      <c r="E29" s="52"/>
      <c r="F29" s="45"/>
      <c r="G29" s="48"/>
      <c r="H29" s="48"/>
      <c r="I29" s="48"/>
      <c r="J29" s="48"/>
      <c r="K29" s="48"/>
      <c r="L29" s="48"/>
      <c r="M29" s="48"/>
      <c r="N29" s="48"/>
      <c r="O29" s="48"/>
      <c r="P29" s="48"/>
      <c r="Q29" s="48"/>
      <c r="R29" s="45"/>
      <c r="S29" s="45"/>
      <c r="T29" s="45"/>
      <c r="U29" s="8"/>
    </row>
    <row r="30" spans="1:21" ht="33.75" customHeight="1">
      <c r="A30" s="45"/>
      <c r="B30" s="62" t="s">
        <v>110</v>
      </c>
      <c r="C30" s="63"/>
      <c r="D30" s="63"/>
      <c r="E30" s="52"/>
      <c r="F30" s="45"/>
      <c r="G30" s="48"/>
      <c r="H30" s="48"/>
      <c r="I30" s="48"/>
      <c r="J30" s="48"/>
      <c r="K30" s="48"/>
      <c r="L30" s="48"/>
      <c r="M30" s="48"/>
      <c r="N30" s="48"/>
      <c r="O30" s="48"/>
      <c r="P30" s="48"/>
      <c r="Q30" s="48"/>
      <c r="R30" s="45"/>
      <c r="S30" s="45"/>
      <c r="T30" s="45"/>
      <c r="U30" s="8"/>
    </row>
    <row r="31" spans="1:21" ht="74.25" customHeight="1">
      <c r="A31" s="45"/>
      <c r="B31" s="17" t="s">
        <v>111</v>
      </c>
      <c r="C31" s="17" t="s">
        <v>112</v>
      </c>
      <c r="D31" s="17" t="s">
        <v>113</v>
      </c>
      <c r="E31" s="52"/>
      <c r="F31" s="45"/>
      <c r="G31" s="48"/>
      <c r="H31" s="48"/>
      <c r="I31" s="48"/>
      <c r="J31" s="48"/>
      <c r="K31" s="48"/>
      <c r="L31" s="48"/>
      <c r="M31" s="48"/>
      <c r="N31" s="48"/>
      <c r="O31" s="48"/>
      <c r="P31" s="48"/>
      <c r="Q31" s="48"/>
      <c r="R31" s="45"/>
      <c r="S31" s="45"/>
      <c r="T31" s="45"/>
      <c r="U31" s="8"/>
    </row>
    <row r="32" spans="1:21" ht="58.5" customHeight="1">
      <c r="A32" s="45"/>
      <c r="B32" s="18">
        <f>COUNTA(B12:B17)</f>
        <v>5</v>
      </c>
      <c r="C32" s="18">
        <f>COUNTIFS($E12:$E24,"REALIZADO")</f>
        <v>4</v>
      </c>
      <c r="D32" s="19">
        <f>C32/B32</f>
        <v>0.8</v>
      </c>
      <c r="E32" s="52"/>
      <c r="F32" s="45"/>
      <c r="G32" s="48"/>
      <c r="H32" s="48"/>
      <c r="I32" s="48"/>
      <c r="J32" s="48"/>
      <c r="K32" s="48"/>
      <c r="L32" s="48"/>
      <c r="M32" s="48"/>
      <c r="N32" s="48"/>
      <c r="O32" s="48"/>
      <c r="P32" s="48"/>
      <c r="Q32" s="48"/>
      <c r="R32" s="45"/>
      <c r="S32" s="45"/>
      <c r="T32" s="45"/>
      <c r="U32" s="8"/>
    </row>
    <row r="33" spans="1:21" ht="45" customHeight="1">
      <c r="A33" s="45"/>
      <c r="B33" s="64"/>
      <c r="C33" s="64"/>
      <c r="D33" s="65"/>
      <c r="E33" s="52"/>
      <c r="F33" s="45"/>
      <c r="G33" s="48"/>
      <c r="H33" s="48"/>
      <c r="I33" s="48"/>
      <c r="J33" s="48"/>
      <c r="K33" s="48"/>
      <c r="L33" s="48"/>
      <c r="M33" s="48"/>
      <c r="N33" s="48"/>
      <c r="O33" s="48"/>
      <c r="P33" s="48"/>
      <c r="Q33" s="48"/>
      <c r="R33" s="45"/>
      <c r="S33" s="45"/>
      <c r="T33" s="45"/>
      <c r="U33" s="8"/>
    </row>
    <row r="34" spans="1:21" ht="58.5" customHeight="1">
      <c r="A34" s="45"/>
      <c r="B34" s="64"/>
      <c r="C34" s="64"/>
      <c r="D34" s="65"/>
      <c r="E34" s="52"/>
      <c r="F34" s="45"/>
      <c r="G34" s="48"/>
      <c r="H34" s="48"/>
      <c r="I34" s="48"/>
      <c r="J34" s="48"/>
      <c r="K34" s="48"/>
      <c r="L34" s="48"/>
      <c r="M34" s="48"/>
      <c r="N34" s="48"/>
      <c r="O34" s="48"/>
      <c r="P34" s="48"/>
      <c r="Q34" s="48"/>
      <c r="R34" s="45"/>
      <c r="S34" s="45"/>
      <c r="T34" s="45"/>
      <c r="U34" s="8"/>
    </row>
    <row r="35" spans="1:21" ht="18.75" customHeight="1">
      <c r="A35" s="45"/>
      <c r="B35" s="243" t="s">
        <v>114</v>
      </c>
      <c r="C35" s="244"/>
      <c r="D35" s="244"/>
      <c r="E35" s="244"/>
      <c r="F35" s="245"/>
      <c r="G35" s="48"/>
      <c r="H35" s="48"/>
      <c r="I35" s="48"/>
      <c r="J35" s="48"/>
      <c r="K35" s="48"/>
      <c r="L35" s="48"/>
      <c r="M35" s="48"/>
      <c r="N35" s="48"/>
      <c r="O35" s="48"/>
      <c r="P35" s="48"/>
      <c r="Q35" s="48"/>
      <c r="R35" s="45"/>
      <c r="S35" s="45"/>
      <c r="T35" s="45"/>
      <c r="U35" s="8"/>
    </row>
    <row r="36" spans="1:21" ht="58.5" customHeight="1">
      <c r="A36" s="45"/>
      <c r="B36" s="246"/>
      <c r="C36" s="225"/>
      <c r="D36" s="225"/>
      <c r="E36" s="225"/>
      <c r="F36" s="247"/>
      <c r="G36" s="48"/>
      <c r="H36" s="48"/>
      <c r="I36" s="48"/>
      <c r="J36" s="48"/>
      <c r="K36" s="48"/>
      <c r="L36" s="48"/>
      <c r="M36" s="48"/>
      <c r="N36" s="48"/>
      <c r="O36" s="48"/>
      <c r="P36" s="48"/>
      <c r="Q36" s="48"/>
      <c r="R36" s="45"/>
      <c r="S36" s="45"/>
      <c r="T36" s="45"/>
      <c r="U36" s="8"/>
    </row>
    <row r="37" spans="1:21" ht="19.5" customHeight="1">
      <c r="A37" s="45"/>
      <c r="B37" s="248"/>
      <c r="C37" s="249"/>
      <c r="D37" s="249"/>
      <c r="E37" s="249"/>
      <c r="F37" s="250"/>
      <c r="G37" s="48"/>
      <c r="H37" s="48"/>
      <c r="I37" s="48"/>
      <c r="J37" s="48"/>
      <c r="K37" s="48"/>
      <c r="L37" s="48"/>
      <c r="M37" s="48"/>
      <c r="N37" s="48"/>
      <c r="O37" s="48"/>
      <c r="P37" s="48"/>
      <c r="Q37" s="48"/>
      <c r="R37" s="45"/>
      <c r="S37" s="45"/>
      <c r="T37" s="45"/>
      <c r="U37" s="45"/>
    </row>
    <row r="38" spans="1:21" ht="18.75" customHeight="1">
      <c r="A38" s="237"/>
      <c r="B38" s="67"/>
      <c r="C38" s="45"/>
      <c r="D38" s="45"/>
      <c r="E38" s="68"/>
      <c r="F38" s="68"/>
      <c r="G38" s="68"/>
    </row>
    <row r="39" spans="1:21" ht="42.75" customHeight="1">
      <c r="A39" s="216"/>
      <c r="B39" s="240" t="s">
        <v>115</v>
      </c>
      <c r="C39" s="216"/>
      <c r="D39" s="45"/>
      <c r="E39" s="68"/>
      <c r="F39" s="68"/>
      <c r="G39" s="68"/>
    </row>
    <row r="40" spans="1:21" ht="28.5" customHeight="1">
      <c r="A40" s="216"/>
      <c r="B40" s="238" t="s">
        <v>116</v>
      </c>
      <c r="C40" s="230"/>
      <c r="D40" s="230"/>
      <c r="E40" s="230"/>
      <c r="F40" s="230"/>
      <c r="G40" s="227"/>
    </row>
    <row r="41" spans="1:21" ht="18.75" customHeight="1">
      <c r="A41" s="216"/>
      <c r="B41" s="213"/>
      <c r="C41" s="225"/>
      <c r="D41" s="225"/>
      <c r="E41" s="225"/>
      <c r="F41" s="225"/>
      <c r="G41" s="239"/>
    </row>
    <row r="42" spans="1:21" ht="18.75" customHeight="1">
      <c r="A42" s="216"/>
      <c r="B42" s="213"/>
      <c r="C42" s="225"/>
      <c r="D42" s="225"/>
      <c r="E42" s="225"/>
      <c r="F42" s="225"/>
      <c r="G42" s="239"/>
    </row>
    <row r="43" spans="1:21" ht="18.75" customHeight="1">
      <c r="A43" s="216"/>
      <c r="B43" s="214"/>
      <c r="C43" s="231"/>
      <c r="D43" s="231"/>
      <c r="E43" s="231"/>
      <c r="F43" s="231"/>
      <c r="G43" s="228"/>
    </row>
    <row r="44" spans="1:21" ht="39" customHeight="1">
      <c r="A44" s="216"/>
      <c r="B44" s="69"/>
      <c r="C44" s="70"/>
      <c r="D44" s="70"/>
      <c r="E44" s="70"/>
      <c r="F44" s="70"/>
      <c r="G44" s="71"/>
    </row>
    <row r="45" spans="1:21" ht="25.5" customHeight="1">
      <c r="A45" s="66"/>
      <c r="B45" s="69"/>
      <c r="C45" s="72"/>
      <c r="D45" s="72"/>
      <c r="E45" s="72"/>
      <c r="F45" s="72"/>
      <c r="G45" s="73"/>
    </row>
    <row r="46" spans="1:21" ht="23.25" customHeight="1">
      <c r="A46" s="66"/>
      <c r="B46" s="69"/>
      <c r="C46" s="72"/>
      <c r="D46" s="72"/>
      <c r="E46" s="72"/>
      <c r="F46" s="72"/>
      <c r="G46" s="73"/>
    </row>
    <row r="50" spans="2:7" ht="49.5" customHeight="1">
      <c r="B50" s="240" t="s">
        <v>118</v>
      </c>
      <c r="C50" s="216"/>
      <c r="D50" s="216"/>
      <c r="E50" s="45"/>
      <c r="F50" s="45"/>
      <c r="G50" s="48"/>
    </row>
    <row r="51" spans="2:7" ht="15.75" customHeight="1">
      <c r="B51" s="238" t="s">
        <v>119</v>
      </c>
      <c r="C51" s="230"/>
      <c r="D51" s="230"/>
      <c r="E51" s="230"/>
      <c r="F51" s="230"/>
      <c r="G51" s="227"/>
    </row>
    <row r="52" spans="2:7" ht="15.75" customHeight="1">
      <c r="B52" s="213"/>
      <c r="C52" s="225"/>
      <c r="D52" s="225"/>
      <c r="E52" s="225"/>
      <c r="F52" s="225"/>
      <c r="G52" s="239"/>
    </row>
    <row r="53" spans="2:7" ht="15.75" customHeight="1">
      <c r="B53" s="213"/>
      <c r="C53" s="225"/>
      <c r="D53" s="225"/>
      <c r="E53" s="225"/>
      <c r="F53" s="225"/>
      <c r="G53" s="239"/>
    </row>
    <row r="54" spans="2:7" ht="15.75" customHeight="1">
      <c r="B54" s="213"/>
      <c r="C54" s="225"/>
      <c r="D54" s="225"/>
      <c r="E54" s="225"/>
      <c r="F54" s="225"/>
      <c r="G54" s="239"/>
    </row>
    <row r="55" spans="2:7" ht="17.25" customHeight="1">
      <c r="B55" s="214"/>
      <c r="C55" s="231"/>
      <c r="D55" s="231"/>
      <c r="E55" s="231"/>
      <c r="F55" s="231"/>
      <c r="G55" s="228"/>
    </row>
    <row r="56" spans="2:7" ht="30" customHeight="1">
      <c r="B56" s="20"/>
      <c r="C56" s="21"/>
      <c r="D56" s="21"/>
      <c r="E56" s="21"/>
      <c r="F56" s="21"/>
      <c r="G56" s="86"/>
    </row>
    <row r="57" spans="2:7" ht="35.25" customHeight="1">
      <c r="B57" s="241" t="s">
        <v>340</v>
      </c>
      <c r="C57" s="216"/>
      <c r="D57" s="216"/>
      <c r="E57" s="216"/>
      <c r="F57" s="216"/>
      <c r="G57" s="239"/>
    </row>
    <row r="58" spans="2:7" ht="15.75" customHeight="1">
      <c r="B58" s="213"/>
      <c r="C58" s="251"/>
      <c r="D58" s="251"/>
      <c r="E58" s="251"/>
      <c r="F58" s="251"/>
      <c r="G58" s="239"/>
    </row>
    <row r="59" spans="2:7" ht="15.75" customHeight="1">
      <c r="B59" s="213"/>
      <c r="C59" s="251"/>
      <c r="D59" s="251"/>
      <c r="E59" s="251"/>
      <c r="F59" s="251"/>
      <c r="G59" s="239"/>
    </row>
    <row r="60" spans="2:7" ht="15.75" customHeight="1">
      <c r="B60" s="213"/>
      <c r="C60" s="251"/>
      <c r="D60" s="251"/>
      <c r="E60" s="251"/>
      <c r="F60" s="251"/>
      <c r="G60" s="239"/>
    </row>
    <row r="61" spans="2:7" ht="15.75" customHeight="1">
      <c r="B61" s="213"/>
      <c r="C61" s="251"/>
      <c r="D61" s="251"/>
      <c r="E61" s="251"/>
      <c r="F61" s="251"/>
      <c r="G61" s="239"/>
    </row>
    <row r="62" spans="2:7" ht="9" customHeight="1">
      <c r="B62" s="213"/>
      <c r="C62" s="216"/>
      <c r="D62" s="216"/>
      <c r="E62" s="216"/>
      <c r="F62" s="216"/>
      <c r="G62" s="239"/>
    </row>
    <row r="63" spans="2:7" ht="33" customHeight="1">
      <c r="B63" s="242"/>
      <c r="C63" s="216"/>
      <c r="D63" s="216"/>
      <c r="E63" s="216"/>
      <c r="F63" s="216"/>
      <c r="G63" s="239"/>
    </row>
    <row r="64" spans="2:7" ht="56.25" customHeight="1">
      <c r="B64" s="242"/>
      <c r="C64" s="216"/>
      <c r="D64" s="216"/>
      <c r="E64" s="216"/>
      <c r="F64" s="216"/>
      <c r="G64" s="239"/>
    </row>
    <row r="65" spans="2:7" ht="34.5" customHeight="1">
      <c r="B65" s="87"/>
      <c r="C65" s="88"/>
      <c r="D65" s="88"/>
      <c r="E65" s="88"/>
      <c r="F65" s="88"/>
      <c r="G65" s="89"/>
    </row>
    <row r="66" spans="2:7" ht="15.75" customHeight="1">
      <c r="B66" s="45"/>
      <c r="C66" s="45"/>
      <c r="D66" s="45"/>
      <c r="E66" s="45"/>
      <c r="F66" s="45"/>
      <c r="G66" s="48"/>
    </row>
    <row r="67" spans="2:7" ht="15.75" customHeight="1">
      <c r="B67" s="45"/>
      <c r="C67" s="45"/>
      <c r="D67" s="45"/>
      <c r="E67" s="45"/>
      <c r="F67" s="45"/>
      <c r="G67" s="48"/>
    </row>
    <row r="68" spans="2:7" ht="15.75" customHeight="1">
      <c r="B68" s="45"/>
      <c r="C68" s="45"/>
      <c r="D68" s="45"/>
      <c r="E68" s="45"/>
      <c r="F68" s="45"/>
      <c r="G68" s="48"/>
    </row>
    <row r="69" spans="2:7" ht="22.5" customHeight="1">
      <c r="B69" s="45"/>
      <c r="C69" s="45"/>
      <c r="D69" s="45"/>
      <c r="E69" s="45"/>
      <c r="F69" s="45"/>
      <c r="G69" s="48"/>
    </row>
    <row r="70" spans="2:7" ht="21.75" customHeight="1">
      <c r="B70" s="240" t="s">
        <v>121</v>
      </c>
      <c r="C70" s="216"/>
      <c r="D70" s="216"/>
      <c r="E70" s="45"/>
      <c r="F70" s="45"/>
      <c r="G70" s="48"/>
    </row>
    <row r="71" spans="2:7" ht="27.75" customHeight="1">
      <c r="B71" s="238" t="s">
        <v>122</v>
      </c>
      <c r="C71" s="230"/>
      <c r="D71" s="230"/>
      <c r="E71" s="230"/>
      <c r="F71" s="230"/>
      <c r="G71" s="227"/>
    </row>
    <row r="72" spans="2:7" ht="15.75" customHeight="1">
      <c r="B72" s="213"/>
      <c r="C72" s="225"/>
      <c r="D72" s="225"/>
      <c r="E72" s="225"/>
      <c r="F72" s="225"/>
      <c r="G72" s="239"/>
    </row>
    <row r="73" spans="2:7" ht="15.75" customHeight="1">
      <c r="B73" s="213"/>
      <c r="C73" s="225"/>
      <c r="D73" s="225"/>
      <c r="E73" s="225"/>
      <c r="F73" s="225"/>
      <c r="G73" s="239"/>
    </row>
    <row r="74" spans="2:7" ht="15.75" customHeight="1">
      <c r="B74" s="213"/>
      <c r="C74" s="225"/>
      <c r="D74" s="225"/>
      <c r="E74" s="225"/>
      <c r="F74" s="225"/>
      <c r="G74" s="239"/>
    </row>
    <row r="75" spans="2:7" ht="15.75" customHeight="1">
      <c r="B75" s="214"/>
      <c r="C75" s="231"/>
      <c r="D75" s="231"/>
      <c r="E75" s="231"/>
      <c r="F75" s="231"/>
      <c r="G75" s="228"/>
    </row>
    <row r="76" spans="2:7" ht="27.75" customHeight="1">
      <c r="B76" s="20"/>
      <c r="C76" s="21"/>
      <c r="D76" s="21"/>
      <c r="E76" s="21"/>
      <c r="F76" s="21"/>
      <c r="G76" s="86"/>
    </row>
    <row r="77" spans="2:7" ht="15.75" customHeight="1">
      <c r="B77" s="241" t="s">
        <v>341</v>
      </c>
      <c r="C77" s="216"/>
      <c r="D77" s="216"/>
      <c r="E77" s="216"/>
      <c r="F77" s="216"/>
      <c r="G77" s="239"/>
    </row>
    <row r="78" spans="2:7" ht="15.75" customHeight="1">
      <c r="B78" s="213"/>
      <c r="C78" s="225"/>
      <c r="D78" s="225"/>
      <c r="E78" s="225"/>
      <c r="F78" s="225"/>
      <c r="G78" s="239"/>
    </row>
    <row r="79" spans="2:7" ht="15.75" customHeight="1">
      <c r="B79" s="213"/>
      <c r="C79" s="225"/>
      <c r="D79" s="225"/>
      <c r="E79" s="225"/>
      <c r="F79" s="225"/>
      <c r="G79" s="239"/>
    </row>
    <row r="80" spans="2:7" ht="15.75" customHeight="1">
      <c r="B80" s="213"/>
      <c r="C80" s="225"/>
      <c r="D80" s="225"/>
      <c r="E80" s="225"/>
      <c r="F80" s="225"/>
      <c r="G80" s="239"/>
    </row>
    <row r="81" spans="2:7" ht="15.75" hidden="1" customHeight="1">
      <c r="B81" s="213"/>
      <c r="C81" s="225"/>
      <c r="D81" s="225"/>
      <c r="E81" s="225"/>
      <c r="F81" s="225"/>
      <c r="G81" s="239"/>
    </row>
    <row r="82" spans="2:7" ht="29.25" hidden="1" customHeight="1">
      <c r="B82" s="213"/>
      <c r="C82" s="216"/>
      <c r="D82" s="216"/>
      <c r="E82" s="216"/>
      <c r="F82" s="216"/>
      <c r="G82" s="239"/>
    </row>
    <row r="83" spans="2:7" ht="39" customHeight="1">
      <c r="B83" s="242"/>
      <c r="C83" s="216"/>
      <c r="D83" s="216"/>
      <c r="E83" s="216"/>
      <c r="F83" s="216"/>
      <c r="G83" s="239"/>
    </row>
    <row r="84" spans="2:7" ht="31.5" customHeight="1">
      <c r="B84" s="242"/>
      <c r="C84" s="216"/>
      <c r="D84" s="216"/>
      <c r="E84" s="216"/>
      <c r="F84" s="216"/>
      <c r="G84" s="239"/>
    </row>
  </sheetData>
  <mergeCells count="20">
    <mergeCell ref="B26:F26"/>
    <mergeCell ref="B35:F37"/>
    <mergeCell ref="B2:G3"/>
    <mergeCell ref="B4:G5"/>
    <mergeCell ref="B7:G7"/>
    <mergeCell ref="B8:D8"/>
    <mergeCell ref="E8:G8"/>
    <mergeCell ref="A38:A44"/>
    <mergeCell ref="B39:C39"/>
    <mergeCell ref="B40:G43"/>
    <mergeCell ref="B50:D50"/>
    <mergeCell ref="B83:G83"/>
    <mergeCell ref="B51:G55"/>
    <mergeCell ref="B84:G84"/>
    <mergeCell ref="B57:G62"/>
    <mergeCell ref="B63:G63"/>
    <mergeCell ref="B64:G64"/>
    <mergeCell ref="B70:D70"/>
    <mergeCell ref="B71:G75"/>
    <mergeCell ref="B77:G82"/>
  </mergeCells>
  <conditionalFormatting sqref="E12:E24">
    <cfRule type="cellIs" dxfId="5" priority="1" operator="equal">
      <formula>"NÃO REALIZADO"</formula>
    </cfRule>
    <cfRule type="cellIs" dxfId="4" priority="2" operator="equal">
      <formula>"EM ELABORAÇÃO"</formula>
    </cfRule>
    <cfRule type="containsText" dxfId="3" priority="3" operator="containsText" text="&quot;REALIZADO&quot;">
      <formula>NOT(ISERROR(SEARCH(("""REALIZADO"""),(E12))))</formula>
    </cfRule>
  </conditionalFormatting>
  <dataValidations count="3">
    <dataValidation type="list" allowBlank="1" showInputMessage="1" showErrorMessage="1" prompt=" - " sqref="E12:E24" xr:uid="{26F524AD-A069-4D4D-BAAB-78E264A53384}">
      <formula1>$R$11:$R$13</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24" xr:uid="{1E7A8FF5-C56B-4AFC-AE43-5D1C6E71D3C7}">
      <formula1>"UFSJ,CSA,CDB,CTAN,CCO,CAP,CSL,3 campi SJDR"</formula1>
    </dataValidation>
    <dataValidation type="list" allowBlank="1" showInputMessage="1" showErrorMessage="1" prompt=" -  - " sqref="E8" xr:uid="{36018E47-5A7B-4309-AD64-02D6C82B27A7}">
      <formula1>$U$8:$U$27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E4E03-C307-D64B-8019-81738E448AA7}">
  <dimension ref="A2:X53"/>
  <sheetViews>
    <sheetView topLeftCell="A27" zoomScale="50" zoomScaleNormal="50" workbookViewId="0">
      <selection activeCell="C54" sqref="C54"/>
    </sheetView>
  </sheetViews>
  <sheetFormatPr defaultColWidth="14.453125" defaultRowHeight="14.5"/>
  <cols>
    <col min="1" max="1" width="9" customWidth="1"/>
    <col min="2" max="2" width="59.26953125" customWidth="1"/>
    <col min="3" max="3" width="79.453125" customWidth="1"/>
    <col min="4" max="4" width="30.453125" customWidth="1"/>
    <col min="5" max="5" width="18.453125" customWidth="1"/>
    <col min="6" max="6" width="21.453125" customWidth="1"/>
    <col min="7" max="7" width="27.453125" customWidth="1"/>
    <col min="8" max="8" width="27" customWidth="1"/>
    <col min="9" max="9" width="20.453125" customWidth="1"/>
    <col min="10" max="10" width="20.81640625" customWidth="1"/>
    <col min="11" max="11" width="37.453125" customWidth="1"/>
    <col min="12" max="16" width="28" customWidth="1"/>
    <col min="17" max="17" width="22.453125" customWidth="1"/>
    <col min="18" max="18" width="26.453125" customWidth="1"/>
    <col min="19" max="21" width="8.453125" customWidth="1"/>
    <col min="22" max="22" width="20.453125" customWidth="1"/>
    <col min="23" max="23" width="40.453125" customWidth="1"/>
    <col min="24" max="24" width="27.453125" customWidth="1"/>
    <col min="25" max="44" width="8.81640625" customWidth="1"/>
  </cols>
  <sheetData>
    <row r="2" spans="2:24">
      <c r="B2" s="252" t="s">
        <v>124</v>
      </c>
      <c r="C2" s="230"/>
      <c r="D2" s="230"/>
      <c r="E2" s="230"/>
      <c r="F2" s="230"/>
      <c r="G2" s="230"/>
      <c r="H2" s="230"/>
      <c r="I2" s="230"/>
      <c r="J2" s="230"/>
      <c r="K2" s="230"/>
      <c r="L2" s="230"/>
      <c r="M2" s="230"/>
      <c r="N2" s="230"/>
      <c r="O2" s="230"/>
      <c r="P2" s="230"/>
      <c r="Q2" s="227"/>
      <c r="R2" s="91"/>
      <c r="S2" s="54"/>
      <c r="T2" s="54"/>
      <c r="U2" s="54"/>
      <c r="V2" s="54"/>
      <c r="W2" s="54"/>
      <c r="X2" s="54"/>
    </row>
    <row r="3" spans="2:24" ht="34.5" customHeight="1">
      <c r="B3" s="214"/>
      <c r="C3" s="231"/>
      <c r="D3" s="231"/>
      <c r="E3" s="231"/>
      <c r="F3" s="231"/>
      <c r="G3" s="231"/>
      <c r="H3" s="231"/>
      <c r="I3" s="231"/>
      <c r="J3" s="231"/>
      <c r="K3" s="231"/>
      <c r="L3" s="231"/>
      <c r="M3" s="231"/>
      <c r="N3" s="231"/>
      <c r="O3" s="231"/>
      <c r="P3" s="231"/>
      <c r="Q3" s="228"/>
      <c r="R3" s="91"/>
      <c r="S3" s="54"/>
      <c r="T3" s="54"/>
      <c r="U3" s="54"/>
      <c r="V3" s="54"/>
      <c r="W3" s="54"/>
      <c r="X3" s="54"/>
    </row>
    <row r="4" spans="2:24" ht="39.75" customHeight="1">
      <c r="B4" s="253" t="s">
        <v>125</v>
      </c>
      <c r="C4" s="231"/>
      <c r="D4" s="231"/>
      <c r="E4" s="231"/>
      <c r="F4" s="231"/>
      <c r="G4" s="231"/>
      <c r="H4" s="231"/>
      <c r="I4" s="231"/>
      <c r="J4" s="231"/>
      <c r="K4" s="231"/>
      <c r="L4" s="231"/>
      <c r="M4" s="231"/>
      <c r="N4" s="231"/>
      <c r="O4" s="231"/>
      <c r="P4" s="231"/>
      <c r="Q4" s="228"/>
      <c r="R4" s="91"/>
      <c r="S4" s="54"/>
      <c r="T4" s="54"/>
      <c r="U4" s="54"/>
      <c r="V4" s="54"/>
      <c r="W4" s="54"/>
      <c r="X4" s="54"/>
    </row>
    <row r="5" spans="2:24" ht="39.75" customHeight="1">
      <c r="B5" s="254" t="s">
        <v>126</v>
      </c>
      <c r="C5" s="234"/>
      <c r="D5" s="234"/>
      <c r="E5" s="234"/>
      <c r="F5" s="234"/>
      <c r="G5" s="234"/>
      <c r="H5" s="234"/>
      <c r="I5" s="234"/>
      <c r="J5" s="234"/>
      <c r="K5" s="234"/>
      <c r="L5" s="234"/>
      <c r="M5" s="234"/>
      <c r="N5" s="234"/>
      <c r="O5" s="234"/>
      <c r="P5" s="234"/>
      <c r="Q5" s="222"/>
      <c r="R5" s="91"/>
      <c r="S5" s="54"/>
      <c r="T5" s="54"/>
      <c r="U5" s="54"/>
      <c r="V5" s="54"/>
      <c r="W5" s="54"/>
      <c r="X5" s="54"/>
    </row>
    <row r="6" spans="2:24" ht="39.75" customHeight="1">
      <c r="B6" s="92"/>
      <c r="C6" s="92"/>
      <c r="D6" s="92"/>
      <c r="E6" s="92"/>
      <c r="F6" s="92"/>
      <c r="G6" s="92"/>
      <c r="H6" s="92"/>
      <c r="I6" s="92"/>
      <c r="J6" s="92"/>
      <c r="K6" s="92"/>
      <c r="L6" s="92"/>
      <c r="M6" s="92"/>
      <c r="N6" s="92"/>
      <c r="O6" s="92"/>
      <c r="P6" s="92"/>
      <c r="Q6" s="92"/>
      <c r="R6" s="91"/>
      <c r="S6" s="54"/>
      <c r="T6" s="54"/>
      <c r="U6" s="54"/>
      <c r="V6" s="54"/>
      <c r="W6" s="54"/>
      <c r="X6" s="54"/>
    </row>
    <row r="7" spans="2:24" ht="39.75" customHeight="1">
      <c r="B7" s="92"/>
      <c r="C7" s="255" t="s">
        <v>127</v>
      </c>
      <c r="D7" s="230"/>
      <c r="E7" s="230"/>
      <c r="F7" s="230"/>
      <c r="G7" s="227"/>
      <c r="H7" s="91"/>
      <c r="I7" s="92"/>
      <c r="J7" s="92"/>
      <c r="K7" s="92"/>
      <c r="L7" s="92"/>
      <c r="M7" s="92"/>
      <c r="N7" s="92"/>
      <c r="O7" s="92"/>
      <c r="P7" s="92"/>
      <c r="Q7" s="92"/>
      <c r="R7" s="91"/>
      <c r="S7" s="54"/>
      <c r="T7" s="54"/>
      <c r="U7" s="54"/>
      <c r="V7" s="54"/>
      <c r="W7" s="54"/>
      <c r="X7" s="54"/>
    </row>
    <row r="8" spans="2:24" ht="11.25" customHeight="1">
      <c r="B8" s="92"/>
      <c r="C8" s="214"/>
      <c r="D8" s="231"/>
      <c r="E8" s="231"/>
      <c r="F8" s="231"/>
      <c r="G8" s="228"/>
      <c r="H8" s="91"/>
      <c r="I8" s="92"/>
      <c r="J8" s="92"/>
      <c r="K8" s="92"/>
      <c r="L8" s="92"/>
      <c r="M8" s="92"/>
      <c r="N8" s="92"/>
      <c r="O8" s="92"/>
      <c r="P8" s="92"/>
      <c r="Q8" s="92"/>
      <c r="R8" s="91"/>
      <c r="S8" s="54"/>
      <c r="T8" s="54"/>
      <c r="U8" s="54"/>
      <c r="V8" s="54"/>
      <c r="W8" s="54"/>
      <c r="X8" s="54"/>
    </row>
    <row r="9" spans="2:24" ht="76.5" customHeight="1">
      <c r="B9" s="92"/>
      <c r="C9" s="256" t="s">
        <v>128</v>
      </c>
      <c r="D9" s="22" t="s">
        <v>129</v>
      </c>
      <c r="E9" s="22" t="s">
        <v>130</v>
      </c>
      <c r="F9" s="22" t="s">
        <v>131</v>
      </c>
      <c r="G9" s="22" t="s">
        <v>132</v>
      </c>
      <c r="H9" s="91"/>
      <c r="I9" s="92"/>
      <c r="J9" s="92"/>
      <c r="K9" s="92"/>
      <c r="L9" s="92"/>
      <c r="M9" s="92"/>
      <c r="N9" s="92"/>
      <c r="O9" s="92"/>
      <c r="P9" s="92"/>
      <c r="Q9" s="92"/>
      <c r="R9" s="91"/>
      <c r="S9" s="54"/>
      <c r="T9" s="54"/>
      <c r="U9" s="54"/>
      <c r="V9" s="54"/>
      <c r="W9" s="54"/>
      <c r="X9" s="54"/>
    </row>
    <row r="10" spans="2:24" ht="52.5" customHeight="1">
      <c r="B10" s="92"/>
      <c r="C10" s="211"/>
      <c r="D10" s="23">
        <v>1.2</v>
      </c>
      <c r="E10" s="23" t="s">
        <v>133</v>
      </c>
      <c r="F10" s="23" t="s">
        <v>134</v>
      </c>
      <c r="G10" s="23" t="s">
        <v>135</v>
      </c>
      <c r="H10" s="91"/>
      <c r="I10" s="92"/>
      <c r="J10" s="92"/>
      <c r="K10" s="92"/>
      <c r="L10" s="92"/>
      <c r="M10" s="92"/>
      <c r="N10" s="92"/>
      <c r="O10" s="92"/>
      <c r="P10" s="92"/>
      <c r="Q10" s="92"/>
      <c r="R10" s="91"/>
      <c r="S10" s="54"/>
      <c r="T10" s="54"/>
      <c r="U10" s="54"/>
      <c r="V10" s="54"/>
      <c r="W10" s="54"/>
      <c r="X10" s="54"/>
    </row>
    <row r="11" spans="2:24" ht="52.5" customHeight="1">
      <c r="B11" s="92"/>
      <c r="C11" s="93"/>
      <c r="D11" s="94"/>
      <c r="E11" s="94"/>
      <c r="F11" s="94"/>
      <c r="G11" s="94"/>
      <c r="H11" s="91"/>
      <c r="I11" s="92"/>
      <c r="J11" s="92"/>
      <c r="K11" s="92"/>
      <c r="L11" s="92"/>
      <c r="M11" s="92"/>
      <c r="N11" s="92"/>
      <c r="O11" s="92"/>
      <c r="P11" s="92"/>
      <c r="Q11" s="92"/>
      <c r="R11" s="91"/>
      <c r="S11" s="54"/>
      <c r="T11" s="54"/>
      <c r="U11" s="54"/>
      <c r="V11" s="54"/>
      <c r="W11" s="54"/>
      <c r="X11" s="54"/>
    </row>
    <row r="12" spans="2:24" ht="39.75" customHeight="1">
      <c r="B12" s="92"/>
      <c r="C12" s="92"/>
      <c r="D12" s="92"/>
      <c r="E12" s="92"/>
      <c r="F12" s="92"/>
      <c r="G12" s="92"/>
      <c r="H12" s="92"/>
      <c r="I12" s="92"/>
      <c r="J12" s="92"/>
      <c r="K12" s="92"/>
      <c r="L12" s="92"/>
      <c r="M12" s="92"/>
      <c r="N12" s="92"/>
      <c r="O12" s="92"/>
      <c r="P12" s="92"/>
      <c r="Q12" s="92"/>
      <c r="R12" s="91"/>
      <c r="S12" s="54"/>
      <c r="T12" s="54"/>
      <c r="U12" s="54"/>
      <c r="V12" s="54"/>
      <c r="W12" s="54"/>
      <c r="X12" s="54"/>
    </row>
    <row r="13" spans="2:24" ht="28.5" customHeight="1" thickBot="1">
      <c r="B13" s="96"/>
      <c r="C13" s="97"/>
      <c r="D13" s="96"/>
      <c r="E13" s="96"/>
      <c r="F13" s="97"/>
      <c r="G13" s="96"/>
      <c r="H13" s="96"/>
      <c r="I13" s="96"/>
      <c r="J13" s="96"/>
      <c r="K13" s="96"/>
      <c r="L13" s="96"/>
      <c r="M13" s="96"/>
      <c r="N13" s="96"/>
      <c r="O13" s="96"/>
      <c r="P13" s="96"/>
      <c r="Q13" s="96"/>
      <c r="R13" s="91">
        <v>1</v>
      </c>
      <c r="S13" s="54" t="s">
        <v>136</v>
      </c>
      <c r="T13" s="54"/>
      <c r="U13" s="54" t="s">
        <v>137</v>
      </c>
      <c r="V13" s="54"/>
      <c r="W13" s="54" t="s">
        <v>138</v>
      </c>
      <c r="X13" s="54" t="s">
        <v>60</v>
      </c>
    </row>
    <row r="14" spans="2:24" ht="15.75" customHeight="1">
      <c r="B14" s="257" t="s">
        <v>139</v>
      </c>
      <c r="C14" s="258" t="s">
        <v>140</v>
      </c>
      <c r="D14" s="244"/>
      <c r="E14" s="245"/>
      <c r="F14" s="258" t="s">
        <v>141</v>
      </c>
      <c r="G14" s="244"/>
      <c r="H14" s="244"/>
      <c r="I14" s="245"/>
      <c r="J14" s="258" t="s">
        <v>142</v>
      </c>
      <c r="K14" s="244"/>
      <c r="L14" s="245"/>
      <c r="M14" s="98"/>
      <c r="N14" s="98"/>
      <c r="O14" s="98"/>
      <c r="P14" s="98"/>
      <c r="Q14" s="98"/>
      <c r="R14" s="94">
        <v>2</v>
      </c>
      <c r="S14" s="56" t="s">
        <v>143</v>
      </c>
      <c r="T14" s="56"/>
      <c r="U14" s="56" t="s">
        <v>144</v>
      </c>
      <c r="V14" s="56"/>
      <c r="W14" s="56" t="s">
        <v>145</v>
      </c>
      <c r="X14" s="56" t="s">
        <v>66</v>
      </c>
    </row>
    <row r="15" spans="2:24" ht="37.5" customHeight="1">
      <c r="B15" s="213"/>
      <c r="C15" s="259"/>
      <c r="D15" s="231"/>
      <c r="E15" s="260"/>
      <c r="F15" s="259"/>
      <c r="G15" s="231"/>
      <c r="H15" s="231"/>
      <c r="I15" s="260"/>
      <c r="J15" s="259"/>
      <c r="K15" s="231"/>
      <c r="L15" s="260"/>
      <c r="M15" s="98"/>
      <c r="N15" s="98"/>
      <c r="O15" s="98"/>
      <c r="P15" s="98"/>
      <c r="Q15" s="98"/>
      <c r="R15" s="94">
        <v>3</v>
      </c>
      <c r="S15" s="56"/>
      <c r="T15" s="56"/>
      <c r="U15" s="56" t="s">
        <v>146</v>
      </c>
      <c r="V15" s="56"/>
      <c r="W15" s="56" t="s">
        <v>147</v>
      </c>
      <c r="X15" s="56" t="s">
        <v>70</v>
      </c>
    </row>
    <row r="16" spans="2:24" ht="75" customHeight="1">
      <c r="B16" s="213"/>
      <c r="C16" s="24" t="s">
        <v>148</v>
      </c>
      <c r="D16" s="99" t="s">
        <v>149</v>
      </c>
      <c r="E16" s="25" t="s">
        <v>150</v>
      </c>
      <c r="F16" s="24" t="s">
        <v>151</v>
      </c>
      <c r="G16" s="26" t="s">
        <v>152</v>
      </c>
      <c r="H16" s="26" t="s">
        <v>153</v>
      </c>
      <c r="I16" s="25" t="s">
        <v>154</v>
      </c>
      <c r="J16" s="24" t="s">
        <v>155</v>
      </c>
      <c r="K16" s="26" t="s">
        <v>156</v>
      </c>
      <c r="L16" s="159" t="s">
        <v>157</v>
      </c>
      <c r="M16" s="100"/>
      <c r="N16" s="100"/>
      <c r="O16" s="100"/>
      <c r="P16" s="100"/>
      <c r="Q16" s="100"/>
      <c r="R16" s="101">
        <v>4</v>
      </c>
      <c r="S16" s="100"/>
      <c r="T16" s="100"/>
      <c r="U16" s="100" t="s">
        <v>158</v>
      </c>
      <c r="V16" s="100"/>
      <c r="W16" s="100" t="s">
        <v>159</v>
      </c>
      <c r="X16" s="100"/>
    </row>
    <row r="17" spans="1:24" ht="75" customHeight="1">
      <c r="A17" s="166"/>
      <c r="B17" s="167" t="str">
        <f>'PLANO DE AÇÃO (obj4)'!B12</f>
        <v>Instituir a comissào responsável pela Politica de Diversidade de Gênero de Sexo / Portaria PROEN 28/2023</v>
      </c>
      <c r="C17" s="168" t="s">
        <v>342</v>
      </c>
      <c r="D17" s="168" t="s">
        <v>343</v>
      </c>
      <c r="E17" s="168" t="s">
        <v>144</v>
      </c>
      <c r="F17" s="169">
        <v>2</v>
      </c>
      <c r="G17" s="169">
        <v>2</v>
      </c>
      <c r="H17" s="169">
        <f t="shared" ref="H17:H21" si="0">F17*G17</f>
        <v>4</v>
      </c>
      <c r="I17" s="169" t="str">
        <f t="shared" ref="I17:I21" si="1">IF(H17&lt;3,"Baixo",IF(AND(H17&lt;7,H17&gt;=3),"Médio",IF(AND(H17&lt;13,H17&gt;=8),"Alto","Extremo")))</f>
        <v>Médio</v>
      </c>
      <c r="J17" s="168" t="s">
        <v>138</v>
      </c>
      <c r="K17" s="168" t="s">
        <v>344</v>
      </c>
      <c r="L17" s="160" t="s">
        <v>60</v>
      </c>
      <c r="M17" s="100"/>
      <c r="N17" s="100"/>
      <c r="O17" s="100"/>
      <c r="P17" s="100"/>
      <c r="Q17" s="100"/>
      <c r="R17" s="101"/>
      <c r="S17" s="100"/>
      <c r="T17" s="100"/>
      <c r="U17" s="100"/>
      <c r="V17" s="100"/>
      <c r="W17" s="100"/>
      <c r="X17" s="100"/>
    </row>
    <row r="18" spans="1:24" ht="101.25" customHeight="1">
      <c r="A18" s="166"/>
      <c r="B18" s="167" t="str">
        <f>'PLANO DE AÇÃO (obj4)'!B13</f>
        <v xml:space="preserve">Instituir a comissao responsável pela Politica de Enfrentamento ao Assédio com foco no aluno </v>
      </c>
      <c r="C18" s="168" t="s">
        <v>342</v>
      </c>
      <c r="D18" s="168" t="s">
        <v>343</v>
      </c>
      <c r="E18" s="168" t="s">
        <v>144</v>
      </c>
      <c r="F18" s="169">
        <v>2</v>
      </c>
      <c r="G18" s="169">
        <v>3</v>
      </c>
      <c r="H18" s="169">
        <f t="shared" si="0"/>
        <v>6</v>
      </c>
      <c r="I18" s="169" t="str">
        <f t="shared" si="1"/>
        <v>Médio</v>
      </c>
      <c r="J18" s="168" t="s">
        <v>138</v>
      </c>
      <c r="K18" s="168" t="s">
        <v>344</v>
      </c>
      <c r="L18" s="160" t="s">
        <v>60</v>
      </c>
      <c r="M18" s="95"/>
      <c r="N18" s="95"/>
      <c r="O18" s="95"/>
      <c r="P18" s="95"/>
      <c r="Q18" s="95"/>
      <c r="R18" s="102">
        <v>5</v>
      </c>
      <c r="S18" s="95"/>
    </row>
    <row r="19" spans="1:24" s="120" customFormat="1" ht="109.5" customHeight="1">
      <c r="A19" s="170"/>
      <c r="B19" s="167" t="str">
        <f>'PLANO DE AÇÃO (obj4)'!B14</f>
        <v xml:space="preserve">Instituir  a Politica de Acompanhamento de Egressos </v>
      </c>
      <c r="C19" s="172" t="s">
        <v>345</v>
      </c>
      <c r="D19" s="168" t="s">
        <v>343</v>
      </c>
      <c r="E19" s="174" t="s">
        <v>144</v>
      </c>
      <c r="F19" s="175">
        <v>1</v>
      </c>
      <c r="G19" s="169">
        <v>2</v>
      </c>
      <c r="H19" s="169">
        <f t="shared" si="0"/>
        <v>2</v>
      </c>
      <c r="I19" s="169" t="str">
        <f t="shared" si="1"/>
        <v>Baixo</v>
      </c>
      <c r="J19" s="168" t="s">
        <v>138</v>
      </c>
      <c r="K19" s="168" t="s">
        <v>344</v>
      </c>
      <c r="L19" s="162" t="s">
        <v>66</v>
      </c>
      <c r="M19" s="102"/>
      <c r="N19" s="95"/>
      <c r="O19" s="95"/>
      <c r="P19" s="95"/>
      <c r="Q19" s="95"/>
      <c r="R19" s="95"/>
      <c r="S19" s="95"/>
    </row>
    <row r="20" spans="1:24" s="163" customFormat="1" ht="109.5" customHeight="1">
      <c r="A20" s="177"/>
      <c r="B20" s="167" t="str">
        <f>'PLANO DE AÇÃO (obj4)'!B15</f>
        <v xml:space="preserve">Palestras sobre gestao Qualidade do Ensino de Graduação </v>
      </c>
      <c r="C20" s="168" t="s">
        <v>346</v>
      </c>
      <c r="D20" s="168" t="s">
        <v>347</v>
      </c>
      <c r="E20" s="168" t="s">
        <v>144</v>
      </c>
      <c r="F20" s="178">
        <v>1</v>
      </c>
      <c r="G20" s="169">
        <v>2</v>
      </c>
      <c r="H20" s="169">
        <f t="shared" si="0"/>
        <v>2</v>
      </c>
      <c r="I20" s="169" t="str">
        <f t="shared" si="1"/>
        <v>Baixo</v>
      </c>
      <c r="J20" s="168" t="s">
        <v>159</v>
      </c>
      <c r="K20" s="168" t="s">
        <v>348</v>
      </c>
      <c r="L20" s="160" t="s">
        <v>60</v>
      </c>
      <c r="M20" s="164"/>
      <c r="N20" s="165"/>
      <c r="O20" s="165"/>
      <c r="P20" s="165"/>
      <c r="Q20" s="165"/>
      <c r="R20" s="165"/>
      <c r="S20" s="165"/>
    </row>
    <row r="21" spans="1:24" s="163" customFormat="1" ht="109.5" customHeight="1">
      <c r="B21" s="167" t="str">
        <f>'PLANO DE AÇÃO (obj4)'!B16</f>
        <v xml:space="preserve">Palestras sobre politicas de inclusão no ensino </v>
      </c>
      <c r="C21" s="180" t="s">
        <v>349</v>
      </c>
      <c r="D21" s="168" t="s">
        <v>347</v>
      </c>
      <c r="E21" s="180" t="s">
        <v>144</v>
      </c>
      <c r="F21" s="181">
        <v>1</v>
      </c>
      <c r="G21" s="182">
        <v>2</v>
      </c>
      <c r="H21" s="182">
        <f t="shared" si="0"/>
        <v>2</v>
      </c>
      <c r="I21" s="182" t="str">
        <f t="shared" si="1"/>
        <v>Baixo</v>
      </c>
      <c r="J21" s="180" t="s">
        <v>159</v>
      </c>
      <c r="K21" s="168" t="s">
        <v>350</v>
      </c>
      <c r="L21" s="160" t="s">
        <v>60</v>
      </c>
      <c r="M21" s="164"/>
      <c r="N21" s="165"/>
      <c r="O21" s="165"/>
      <c r="P21" s="165"/>
      <c r="Q21" s="165"/>
      <c r="R21" s="165"/>
      <c r="S21" s="165"/>
    </row>
    <row r="22" spans="1:24" ht="18.75" customHeight="1">
      <c r="B22" s="95"/>
      <c r="C22" s="103"/>
      <c r="D22" s="95"/>
      <c r="E22" s="95"/>
      <c r="F22" s="103"/>
      <c r="G22" s="95"/>
      <c r="H22" s="102"/>
      <c r="I22" s="102"/>
      <c r="J22" s="102"/>
      <c r="K22" s="102"/>
      <c r="L22" s="102"/>
      <c r="M22" s="102"/>
      <c r="N22" s="102"/>
      <c r="O22" s="102"/>
      <c r="P22" s="102"/>
      <c r="Q22" s="95"/>
      <c r="R22" s="102"/>
      <c r="S22" s="95"/>
    </row>
    <row r="23" spans="1:24" ht="30.75" customHeight="1">
      <c r="B23" s="95"/>
      <c r="C23" s="103"/>
      <c r="D23" s="95"/>
      <c r="E23" s="95"/>
      <c r="F23" s="103"/>
      <c r="G23" s="95"/>
      <c r="H23" s="95"/>
      <c r="I23" s="95"/>
      <c r="J23" s="95"/>
      <c r="K23" s="95"/>
      <c r="L23" s="95"/>
      <c r="M23" s="91"/>
      <c r="N23" s="91"/>
      <c r="O23" s="91"/>
      <c r="P23" s="91"/>
      <c r="Q23" s="54"/>
      <c r="R23" s="102"/>
      <c r="S23" s="95"/>
    </row>
    <row r="24" spans="1:24" ht="30.75" customHeight="1">
      <c r="B24" s="27" t="s">
        <v>206</v>
      </c>
      <c r="C24" s="261" t="s">
        <v>207</v>
      </c>
      <c r="D24" s="234"/>
      <c r="E24" s="222"/>
      <c r="F24" s="27" t="s">
        <v>208</v>
      </c>
      <c r="G24" s="95"/>
      <c r="H24" s="95"/>
      <c r="I24" s="95"/>
      <c r="J24" s="95"/>
      <c r="K24" s="95"/>
      <c r="L24" s="95"/>
      <c r="M24" s="91"/>
      <c r="N24" s="91"/>
      <c r="O24" s="91"/>
      <c r="P24" s="91"/>
      <c r="Q24" s="54"/>
      <c r="R24" s="102"/>
      <c r="S24" s="95"/>
    </row>
    <row r="25" spans="1:24" ht="34.5" customHeight="1">
      <c r="B25" s="28" t="s">
        <v>209</v>
      </c>
      <c r="C25" s="262" t="s">
        <v>210</v>
      </c>
      <c r="D25" s="234"/>
      <c r="E25" s="222"/>
      <c r="F25" s="28">
        <v>1</v>
      </c>
      <c r="G25" s="95"/>
      <c r="H25" s="95"/>
      <c r="I25" s="95"/>
      <c r="J25" s="95"/>
      <c r="K25" s="95"/>
      <c r="L25" s="95"/>
      <c r="M25" s="91"/>
      <c r="N25" s="91"/>
      <c r="O25" s="91"/>
      <c r="P25" s="91"/>
      <c r="Q25" s="54"/>
      <c r="R25" s="102"/>
      <c r="S25" s="95"/>
    </row>
    <row r="26" spans="1:24" ht="40.5" customHeight="1">
      <c r="B26" s="28" t="s">
        <v>211</v>
      </c>
      <c r="C26" s="262" t="s">
        <v>212</v>
      </c>
      <c r="D26" s="234"/>
      <c r="E26" s="222"/>
      <c r="F26" s="28">
        <v>2</v>
      </c>
      <c r="G26" s="95"/>
      <c r="H26" s="95"/>
      <c r="I26" s="95"/>
      <c r="J26" s="95"/>
      <c r="K26" s="95"/>
      <c r="L26" s="95"/>
      <c r="M26" s="91"/>
      <c r="N26" s="91"/>
      <c r="O26" s="91"/>
      <c r="P26" s="91"/>
      <c r="Q26" s="54"/>
      <c r="R26" s="102"/>
      <c r="S26" s="95"/>
    </row>
    <row r="27" spans="1:24" ht="57.75" customHeight="1">
      <c r="B27" s="28" t="s">
        <v>213</v>
      </c>
      <c r="C27" s="262" t="s">
        <v>214</v>
      </c>
      <c r="D27" s="234"/>
      <c r="E27" s="222"/>
      <c r="F27" s="28">
        <v>3</v>
      </c>
      <c r="G27" s="54"/>
      <c r="H27" s="91"/>
      <c r="I27" s="91"/>
      <c r="J27" s="91"/>
      <c r="K27" s="91"/>
      <c r="L27" s="91"/>
      <c r="M27" s="91"/>
      <c r="N27" s="91"/>
      <c r="O27" s="91"/>
      <c r="P27" s="91"/>
      <c r="Q27" s="54"/>
      <c r="R27" s="91"/>
      <c r="S27" s="54"/>
    </row>
    <row r="28" spans="1:24" ht="36" customHeight="1">
      <c r="B28" s="28" t="s">
        <v>215</v>
      </c>
      <c r="C28" s="262" t="s">
        <v>216</v>
      </c>
      <c r="D28" s="234"/>
      <c r="E28" s="222"/>
      <c r="F28" s="28">
        <v>4</v>
      </c>
      <c r="G28" s="54"/>
      <c r="H28" s="91"/>
      <c r="I28" s="91"/>
      <c r="J28" s="91"/>
      <c r="K28" s="91"/>
      <c r="L28" s="91"/>
      <c r="M28" s="91"/>
      <c r="N28" s="91"/>
      <c r="O28" s="91"/>
      <c r="P28" s="91"/>
      <c r="Q28" s="54"/>
      <c r="R28" s="91"/>
      <c r="S28" s="54"/>
    </row>
    <row r="29" spans="1:24" ht="36" customHeight="1">
      <c r="B29" s="28" t="s">
        <v>217</v>
      </c>
      <c r="C29" s="262" t="s">
        <v>218</v>
      </c>
      <c r="D29" s="234"/>
      <c r="E29" s="222"/>
      <c r="F29" s="28">
        <v>5</v>
      </c>
      <c r="G29" s="54"/>
      <c r="H29" s="91"/>
      <c r="I29" s="91"/>
      <c r="J29" s="91"/>
      <c r="K29" s="91"/>
      <c r="L29" s="91"/>
      <c r="M29" s="91"/>
      <c r="N29" s="91"/>
      <c r="O29" s="91"/>
      <c r="P29" s="91"/>
      <c r="Q29" s="54"/>
      <c r="R29" s="91"/>
      <c r="S29" s="54"/>
    </row>
    <row r="30" spans="1:24" ht="13.5" customHeight="1">
      <c r="B30" s="54"/>
      <c r="C30" s="90"/>
      <c r="D30" s="54"/>
      <c r="E30" s="54"/>
      <c r="F30" s="90"/>
      <c r="G30" s="54"/>
      <c r="H30" s="91"/>
      <c r="I30" s="91"/>
      <c r="J30" s="91"/>
      <c r="K30" s="91"/>
      <c r="L30" s="91"/>
      <c r="M30" s="91"/>
      <c r="N30" s="91"/>
      <c r="O30" s="91"/>
      <c r="P30" s="91"/>
      <c r="Q30" s="54"/>
      <c r="R30" s="91"/>
      <c r="S30" s="54"/>
    </row>
    <row r="31" spans="1:24" ht="13.5" customHeight="1">
      <c r="B31" s="54"/>
      <c r="C31" s="90"/>
      <c r="D31" s="54"/>
      <c r="E31" s="54"/>
      <c r="F31" s="90"/>
      <c r="G31" s="54"/>
      <c r="H31" s="91"/>
      <c r="I31" s="91"/>
      <c r="J31" s="91"/>
      <c r="K31" s="91"/>
      <c r="L31" s="91"/>
      <c r="M31" s="91"/>
      <c r="N31" s="91"/>
      <c r="O31" s="91"/>
      <c r="P31" s="91"/>
      <c r="Q31" s="54"/>
      <c r="R31" s="91"/>
      <c r="S31" s="54"/>
    </row>
    <row r="32" spans="1:24" ht="13.5" customHeight="1">
      <c r="B32" s="54"/>
      <c r="C32" s="90"/>
      <c r="D32" s="54"/>
      <c r="E32" s="54"/>
      <c r="F32" s="90"/>
      <c r="G32" s="54"/>
      <c r="H32" s="91"/>
      <c r="I32" s="91"/>
      <c r="J32" s="91"/>
      <c r="K32" s="91"/>
      <c r="L32" s="91"/>
      <c r="M32" s="91"/>
      <c r="N32" s="91"/>
      <c r="O32" s="91"/>
      <c r="P32" s="91"/>
      <c r="Q32" s="54"/>
      <c r="R32" s="91"/>
      <c r="S32" s="54"/>
    </row>
    <row r="33" spans="2:19" ht="13.5" customHeight="1">
      <c r="B33" s="54"/>
      <c r="C33" s="90"/>
      <c r="D33" s="54"/>
      <c r="E33" s="54"/>
      <c r="F33" s="90"/>
      <c r="G33" s="54"/>
      <c r="H33" s="91"/>
      <c r="I33" s="91"/>
      <c r="J33" s="91"/>
      <c r="K33" s="91"/>
      <c r="L33" s="91"/>
      <c r="M33" s="91"/>
      <c r="N33" s="91"/>
      <c r="O33" s="91"/>
      <c r="P33" s="91"/>
      <c r="Q33" s="54"/>
      <c r="R33" s="91"/>
      <c r="S33" s="54"/>
    </row>
    <row r="34" spans="2:19" ht="30.75" customHeight="1">
      <c r="B34" s="27" t="s">
        <v>219</v>
      </c>
      <c r="C34" s="261" t="s">
        <v>220</v>
      </c>
      <c r="D34" s="234"/>
      <c r="E34" s="222"/>
      <c r="F34" s="27" t="s">
        <v>208</v>
      </c>
      <c r="G34" s="54"/>
      <c r="H34" s="91"/>
      <c r="I34" s="91"/>
      <c r="J34" s="91"/>
      <c r="K34" s="91"/>
      <c r="L34" s="91"/>
      <c r="M34" s="91"/>
      <c r="N34" s="91"/>
      <c r="O34" s="91"/>
      <c r="P34" s="91"/>
      <c r="Q34" s="54"/>
      <c r="R34" s="91"/>
      <c r="S34" s="54"/>
    </row>
    <row r="35" spans="2:19" ht="37.5" customHeight="1">
      <c r="B35" s="28" t="s">
        <v>221</v>
      </c>
      <c r="C35" s="262" t="s">
        <v>222</v>
      </c>
      <c r="D35" s="234"/>
      <c r="E35" s="222"/>
      <c r="F35" s="28">
        <v>1</v>
      </c>
      <c r="G35" s="54"/>
      <c r="H35" s="91"/>
      <c r="I35" s="91"/>
      <c r="J35" s="91"/>
      <c r="K35" s="91"/>
      <c r="L35" s="91"/>
      <c r="M35" s="91"/>
    </row>
    <row r="36" spans="2:19" ht="33.75" customHeight="1">
      <c r="B36" s="28" t="s">
        <v>223</v>
      </c>
      <c r="C36" s="262" t="s">
        <v>224</v>
      </c>
      <c r="D36" s="234"/>
      <c r="E36" s="222"/>
      <c r="F36" s="28">
        <v>2</v>
      </c>
      <c r="G36" s="54"/>
      <c r="H36" s="91"/>
      <c r="I36" s="91"/>
      <c r="J36" s="91"/>
      <c r="K36" s="91"/>
      <c r="L36" s="91"/>
      <c r="M36" s="91"/>
    </row>
    <row r="37" spans="2:19" ht="31.5" customHeight="1">
      <c r="B37" s="28" t="s">
        <v>225</v>
      </c>
      <c r="C37" s="262" t="s">
        <v>226</v>
      </c>
      <c r="D37" s="234"/>
      <c r="E37" s="222"/>
      <c r="F37" s="28">
        <v>3</v>
      </c>
      <c r="G37" s="54"/>
      <c r="H37" s="91"/>
      <c r="I37" s="91"/>
      <c r="J37" s="91"/>
      <c r="K37" s="91"/>
      <c r="L37" s="91"/>
      <c r="M37" s="91"/>
    </row>
    <row r="38" spans="2:19" ht="32.25" customHeight="1">
      <c r="B38" s="28" t="s">
        <v>227</v>
      </c>
      <c r="C38" s="262" t="s">
        <v>228</v>
      </c>
      <c r="D38" s="234"/>
      <c r="E38" s="222"/>
      <c r="F38" s="28">
        <v>4</v>
      </c>
      <c r="G38" s="54"/>
      <c r="H38" s="91"/>
      <c r="I38" s="91"/>
      <c r="J38" s="91"/>
      <c r="K38" s="91"/>
      <c r="L38" s="91"/>
      <c r="M38" s="91"/>
    </row>
    <row r="39" spans="2:19" ht="37.5" customHeight="1">
      <c r="B39" s="28" t="s">
        <v>229</v>
      </c>
      <c r="C39" s="262" t="s">
        <v>230</v>
      </c>
      <c r="D39" s="234"/>
      <c r="E39" s="222"/>
      <c r="F39" s="28">
        <v>5</v>
      </c>
      <c r="G39" s="54"/>
      <c r="H39" s="91"/>
      <c r="I39" s="91"/>
      <c r="J39" s="91"/>
      <c r="K39" s="91"/>
      <c r="L39" s="91"/>
      <c r="M39" s="91"/>
    </row>
    <row r="40" spans="2:19" ht="13.5" customHeight="1">
      <c r="B40" s="54"/>
      <c r="C40" s="90"/>
      <c r="D40" s="54"/>
      <c r="E40" s="54"/>
      <c r="F40" s="90"/>
      <c r="G40" s="54"/>
      <c r="H40" s="91"/>
      <c r="I40" s="91"/>
      <c r="J40" s="91"/>
      <c r="K40" s="91"/>
      <c r="L40" s="91"/>
      <c r="M40" s="91"/>
    </row>
    <row r="41" spans="2:19" ht="13.5" customHeight="1">
      <c r="B41" s="54"/>
      <c r="C41" s="90"/>
      <c r="D41" s="54"/>
      <c r="E41" s="54"/>
      <c r="F41" s="90"/>
      <c r="G41" s="54"/>
      <c r="H41" s="91"/>
      <c r="I41" s="91"/>
      <c r="J41" s="91"/>
      <c r="K41" s="91"/>
      <c r="L41" s="91"/>
      <c r="M41" s="91"/>
    </row>
    <row r="42" spans="2:19" ht="13.5" customHeight="1">
      <c r="B42" s="54"/>
      <c r="C42" s="90"/>
      <c r="D42" s="54"/>
      <c r="E42" s="54"/>
      <c r="F42" s="90"/>
      <c r="G42" s="54"/>
      <c r="H42" s="91"/>
      <c r="I42" s="91"/>
      <c r="J42" s="91"/>
      <c r="K42" s="91"/>
      <c r="L42" s="91"/>
      <c r="M42" s="91"/>
    </row>
    <row r="43" spans="2:19" ht="13.5" customHeight="1">
      <c r="B43" s="54"/>
      <c r="C43" s="90"/>
      <c r="D43" s="54"/>
      <c r="E43" s="54"/>
      <c r="F43" s="90"/>
      <c r="G43" s="54"/>
      <c r="H43" s="91"/>
      <c r="I43" s="91"/>
      <c r="J43" s="91"/>
      <c r="K43" s="91"/>
      <c r="L43" s="91"/>
      <c r="M43" s="91"/>
    </row>
    <row r="44" spans="2:19" ht="13.5" customHeight="1">
      <c r="B44" s="54"/>
      <c r="C44" s="90"/>
      <c r="D44" s="54"/>
      <c r="E44" s="54"/>
      <c r="F44" s="90"/>
      <c r="G44" s="54"/>
      <c r="H44" s="91"/>
      <c r="I44" s="91"/>
      <c r="J44" s="91"/>
      <c r="K44" s="91"/>
      <c r="L44" s="91"/>
      <c r="M44" s="91"/>
    </row>
    <row r="45" spans="2:19" ht="13.5" customHeight="1">
      <c r="B45" s="54"/>
      <c r="C45" s="90"/>
      <c r="D45" s="54"/>
      <c r="E45" s="54"/>
      <c r="F45" s="90"/>
      <c r="G45" s="54"/>
      <c r="H45" s="91"/>
      <c r="I45" s="91"/>
      <c r="J45" s="91"/>
      <c r="K45" s="91"/>
      <c r="L45" s="91"/>
      <c r="M45" s="91"/>
    </row>
    <row r="46" spans="2:19" ht="15.75" customHeight="1">
      <c r="B46" s="54"/>
      <c r="C46" s="90"/>
      <c r="D46" s="54"/>
      <c r="E46" s="54"/>
      <c r="F46" s="90"/>
      <c r="G46" s="54"/>
      <c r="H46" s="91"/>
      <c r="I46" s="91"/>
      <c r="J46" s="91"/>
      <c r="K46" s="91"/>
      <c r="L46" s="91"/>
      <c r="M46" s="91"/>
    </row>
    <row r="47" spans="2:19" ht="15.75" customHeight="1">
      <c r="B47" s="54"/>
      <c r="C47" s="90"/>
      <c r="D47" s="54"/>
      <c r="E47" s="54"/>
      <c r="F47" s="90"/>
      <c r="G47" s="54"/>
      <c r="H47" s="91"/>
      <c r="I47" s="91"/>
      <c r="J47" s="91"/>
      <c r="K47" s="91"/>
      <c r="L47" s="91"/>
      <c r="M47" s="91"/>
    </row>
    <row r="48" spans="2:19" ht="28.5" customHeight="1">
      <c r="B48" s="263" t="s">
        <v>231</v>
      </c>
      <c r="C48" s="216"/>
      <c r="D48" s="216"/>
      <c r="E48" s="216"/>
      <c r="F48" s="216"/>
      <c r="G48" s="216"/>
      <c r="H48" s="216"/>
      <c r="I48" s="104"/>
      <c r="J48" s="91"/>
      <c r="K48" s="91"/>
      <c r="L48" s="91"/>
      <c r="M48" s="91"/>
    </row>
    <row r="49" spans="2:13" ht="21" customHeight="1">
      <c r="B49" s="216"/>
      <c r="C49" s="216"/>
      <c r="D49" s="216"/>
      <c r="E49" s="216"/>
      <c r="F49" s="216"/>
      <c r="G49" s="216"/>
      <c r="H49" s="216"/>
      <c r="I49" s="104"/>
      <c r="J49" s="91"/>
      <c r="K49" s="91"/>
      <c r="L49" s="91"/>
      <c r="M49" s="91"/>
    </row>
    <row r="50" spans="2:13" ht="23.25" customHeight="1">
      <c r="B50" s="264" t="s">
        <v>232</v>
      </c>
      <c r="C50" s="216"/>
      <c r="D50" s="216"/>
      <c r="E50" s="216"/>
      <c r="F50" s="216"/>
      <c r="G50" s="216"/>
      <c r="H50" s="216"/>
      <c r="I50" s="216"/>
      <c r="J50" s="216"/>
      <c r="K50" s="216"/>
      <c r="L50" s="216"/>
      <c r="M50" s="216"/>
    </row>
    <row r="52" spans="2:13" ht="117.75" customHeight="1">
      <c r="B52" s="29" t="s">
        <v>233</v>
      </c>
      <c r="C52" s="29" t="s">
        <v>234</v>
      </c>
      <c r="D52" s="29" t="s">
        <v>235</v>
      </c>
      <c r="E52" s="30" t="s">
        <v>236</v>
      </c>
      <c r="F52" s="31" t="s">
        <v>237</v>
      </c>
      <c r="G52" s="30" t="s">
        <v>238</v>
      </c>
      <c r="H52" s="29" t="s">
        <v>239</v>
      </c>
    </row>
    <row r="53" spans="2:13" ht="45" customHeight="1">
      <c r="B53" s="32">
        <f>COUNTA(B17:B21)</f>
        <v>5</v>
      </c>
      <c r="C53" s="32">
        <f>COUNTIF($L17:$L21,"REALIZADO")</f>
        <v>4</v>
      </c>
      <c r="D53" s="33">
        <f>C53/$B$53</f>
        <v>0.8</v>
      </c>
      <c r="E53" s="32">
        <f>COUNTIF($L18:$L21,"EM ELABORAÇÃO")</f>
        <v>1</v>
      </c>
      <c r="F53" s="34">
        <f>E53/$B$53</f>
        <v>0.2</v>
      </c>
      <c r="G53" s="32">
        <f>COUNTIF($L18:$L21,"NÃO REALIZADO")</f>
        <v>0</v>
      </c>
      <c r="H53" s="33">
        <f>G53/$B$53</f>
        <v>0</v>
      </c>
    </row>
  </sheetData>
  <mergeCells count="23">
    <mergeCell ref="C29:E29"/>
    <mergeCell ref="B2:Q3"/>
    <mergeCell ref="B4:Q4"/>
    <mergeCell ref="B5:Q5"/>
    <mergeCell ref="C7:G8"/>
    <mergeCell ref="C9:C10"/>
    <mergeCell ref="B14:B16"/>
    <mergeCell ref="C14:E15"/>
    <mergeCell ref="F14:I15"/>
    <mergeCell ref="J14:L15"/>
    <mergeCell ref="C24:E24"/>
    <mergeCell ref="C25:E25"/>
    <mergeCell ref="C26:E26"/>
    <mergeCell ref="C27:E27"/>
    <mergeCell ref="C28:E28"/>
    <mergeCell ref="B48:H49"/>
    <mergeCell ref="B50:M50"/>
    <mergeCell ref="C34:E34"/>
    <mergeCell ref="C35:E35"/>
    <mergeCell ref="C36:E36"/>
    <mergeCell ref="C37:E37"/>
    <mergeCell ref="C38:E38"/>
    <mergeCell ref="C39:E39"/>
  </mergeCells>
  <conditionalFormatting sqref="L17:L21">
    <cfRule type="cellIs" dxfId="2" priority="1" operator="equal">
      <formula>"NÃO REALIZADO"</formula>
    </cfRule>
    <cfRule type="cellIs" dxfId="1" priority="2" operator="equal">
      <formula>"EM ELABORAÇÃO"</formula>
    </cfRule>
    <cfRule type="containsText" dxfId="0" priority="3" operator="containsText" text="&quot;REALIZADO&quot;">
      <formula>NOT(ISERROR(SEARCH(("""REALIZADO"""),(L17))))</formula>
    </cfRule>
  </conditionalFormatting>
  <dataValidations count="4">
    <dataValidation type="list" allowBlank="1" showInputMessage="1" showErrorMessage="1" prompt=" - " sqref="J17:J21" xr:uid="{22EDDF46-B9C7-5446-A38A-F5BE197A4094}">
      <formula1>$W$13:$W$16</formula1>
    </dataValidation>
    <dataValidation type="list" allowBlank="1" showInputMessage="1" showErrorMessage="1" prompt=" - " sqref="F17:G21" xr:uid="{D93F9A18-D6B7-5B4D-96C3-E81C838B50E6}">
      <formula1>$R$13:$R$18</formula1>
    </dataValidation>
    <dataValidation type="list" allowBlank="1" showInputMessage="1" showErrorMessage="1" prompt=" - " sqref="E17:E21" xr:uid="{9A8FFDCF-DEB1-C540-A47D-E98D3B269D78}">
      <formula1>$U$13:$U$18</formula1>
    </dataValidation>
    <dataValidation type="list" allowBlank="1" showInputMessage="1" showErrorMessage="1" prompt=" - " sqref="L17:L21" xr:uid="{1D349665-A7C7-3743-B402-15EEDB9DAD1F}">
      <formula1>$X$13:$X$15</formula1>
    </dataValidation>
  </dataValidations>
  <pageMargins left="0.511811024" right="0.511811024" top="0.78740157499999996" bottom="0.78740157499999996" header="0.31496062000000002" footer="0.31496062000000002"/>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6"/>
  <sheetViews>
    <sheetView showGridLines="0" topLeftCell="A21" workbookViewId="0">
      <selection activeCell="D27" sqref="D27"/>
    </sheetView>
  </sheetViews>
  <sheetFormatPr defaultColWidth="14.453125" defaultRowHeight="15" customHeight="1"/>
  <cols>
    <col min="1" max="1" width="8.81640625" customWidth="1"/>
    <col min="2" max="2" width="98" customWidth="1"/>
    <col min="3" max="3" width="21.81640625" customWidth="1"/>
    <col min="4" max="4" width="10.453125" customWidth="1"/>
    <col min="5" max="5" width="15.453125" customWidth="1"/>
    <col min="6" max="6" width="8.81640625" customWidth="1"/>
    <col min="7" max="26" width="8" customWidth="1"/>
  </cols>
  <sheetData>
    <row r="2" spans="2:3" ht="18.75" customHeight="1">
      <c r="B2" s="223" t="s">
        <v>25</v>
      </c>
      <c r="C2" s="222"/>
    </row>
    <row r="3" spans="2:3" ht="18.75" customHeight="1">
      <c r="B3" s="8"/>
      <c r="C3" s="8"/>
    </row>
    <row r="4" spans="2:3" ht="18.75" customHeight="1">
      <c r="B4" s="8" t="s">
        <v>26</v>
      </c>
      <c r="C4" s="35" t="s">
        <v>27</v>
      </c>
    </row>
    <row r="5" spans="2:3" ht="18.75" customHeight="1">
      <c r="B5" s="8" t="s">
        <v>28</v>
      </c>
      <c r="C5" s="35" t="s">
        <v>29</v>
      </c>
    </row>
    <row r="6" spans="2:3" ht="18.75" customHeight="1">
      <c r="B6" s="9" t="s">
        <v>30</v>
      </c>
      <c r="C6" s="35"/>
    </row>
    <row r="7" spans="2:3" ht="18.75" customHeight="1">
      <c r="B7" s="224" t="s">
        <v>31</v>
      </c>
      <c r="C7" s="35" t="s">
        <v>32</v>
      </c>
    </row>
    <row r="8" spans="2:3" ht="18.75" customHeight="1">
      <c r="B8" s="225"/>
      <c r="C8" s="8"/>
    </row>
    <row r="9" spans="2:3" ht="18.75" customHeight="1">
      <c r="B9" s="8"/>
      <c r="C9" s="8"/>
    </row>
    <row r="10" spans="2:3" ht="18.75" customHeight="1">
      <c r="B10" s="8"/>
      <c r="C10" s="8"/>
    </row>
    <row r="11" spans="2:3" ht="18.75" customHeight="1">
      <c r="B11" s="8" t="s">
        <v>33</v>
      </c>
      <c r="C11" s="8"/>
    </row>
    <row r="12" spans="2:3" ht="18.75" customHeight="1">
      <c r="B12" s="10" t="s">
        <v>34</v>
      </c>
      <c r="C12" s="10" t="s">
        <v>35</v>
      </c>
    </row>
    <row r="13" spans="2:3" ht="75" customHeight="1">
      <c r="B13" s="11" t="s">
        <v>36</v>
      </c>
      <c r="C13" s="11" t="s">
        <v>37</v>
      </c>
    </row>
    <row r="14" spans="2:3" ht="81" customHeight="1">
      <c r="B14" s="11" t="s">
        <v>38</v>
      </c>
      <c r="C14" s="11" t="s">
        <v>39</v>
      </c>
    </row>
    <row r="15" spans="2:3" ht="39" customHeight="1">
      <c r="B15" s="8"/>
      <c r="C15" s="8"/>
    </row>
    <row r="16" spans="2:3" ht="18.75" customHeight="1">
      <c r="B16" s="223" t="s">
        <v>40</v>
      </c>
      <c r="C16" s="222"/>
    </row>
    <row r="18" spans="2:3" ht="18.75" customHeight="1">
      <c r="B18" s="226" t="s">
        <v>41</v>
      </c>
      <c r="C18" s="227"/>
    </row>
    <row r="19" spans="2:3" ht="78.75" customHeight="1">
      <c r="B19" s="214"/>
      <c r="C19" s="228"/>
    </row>
    <row r="20" spans="2:3" ht="18.75" customHeight="1">
      <c r="B20" s="46"/>
      <c r="C20" s="47"/>
    </row>
    <row r="21" spans="2:3" ht="35.25" customHeight="1">
      <c r="B21" s="36" t="s">
        <v>42</v>
      </c>
      <c r="C21" s="36" t="s">
        <v>43</v>
      </c>
    </row>
    <row r="22" spans="2:3" ht="30.75" customHeight="1">
      <c r="B22" s="126" t="s">
        <v>44</v>
      </c>
      <c r="C22" s="37" t="s">
        <v>45</v>
      </c>
    </row>
    <row r="23" spans="2:3" ht="30" customHeight="1">
      <c r="B23" s="127" t="s">
        <v>46</v>
      </c>
      <c r="C23" s="38" t="s">
        <v>47</v>
      </c>
    </row>
    <row r="24" spans="2:3" ht="37.5" customHeight="1">
      <c r="B24" s="126" t="s">
        <v>48</v>
      </c>
      <c r="C24" s="38" t="s">
        <v>49</v>
      </c>
    </row>
    <row r="25" spans="2:3" ht="30" customHeight="1">
      <c r="B25" s="126" t="s">
        <v>50</v>
      </c>
      <c r="C25" s="38" t="s">
        <v>47</v>
      </c>
    </row>
    <row r="26" spans="2:3" ht="36" customHeight="1">
      <c r="B26" s="126" t="s">
        <v>51</v>
      </c>
      <c r="C26" s="38"/>
    </row>
  </sheetData>
  <mergeCells count="4">
    <mergeCell ref="B2:C2"/>
    <mergeCell ref="B7:B8"/>
    <mergeCell ref="B16:C16"/>
    <mergeCell ref="B18:C1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U94"/>
  <sheetViews>
    <sheetView topLeftCell="D12" zoomScale="60" zoomScaleNormal="60" workbookViewId="0">
      <selection activeCell="B21" sqref="B21"/>
    </sheetView>
  </sheetViews>
  <sheetFormatPr defaultColWidth="14.453125" defaultRowHeight="15" customHeight="1"/>
  <cols>
    <col min="1" max="1" width="11.453125" customWidth="1"/>
    <col min="2" max="2" width="104.453125" customWidth="1"/>
    <col min="3" max="3" width="33.453125" customWidth="1"/>
    <col min="4" max="4" width="22.453125" customWidth="1"/>
    <col min="5" max="5" width="34.453125" customWidth="1"/>
    <col min="6" max="6" width="230.453125" style="207" customWidth="1"/>
    <col min="7" max="7" width="56.453125" customWidth="1"/>
    <col min="8" max="8" width="2.453125" hidden="1" customWidth="1"/>
    <col min="9" max="16" width="29.453125" customWidth="1"/>
    <col min="17" max="17" width="33.453125" customWidth="1"/>
    <col min="18" max="18" width="21" customWidth="1"/>
    <col min="19" max="19" width="21.453125" customWidth="1"/>
    <col min="20" max="20" width="8.81640625" customWidth="1"/>
    <col min="21" max="21" width="193.453125" customWidth="1"/>
    <col min="22" max="33" width="8" customWidth="1"/>
  </cols>
  <sheetData>
    <row r="2" spans="1:21" ht="18.75" customHeight="1">
      <c r="A2" s="45"/>
      <c r="B2" s="229" t="s">
        <v>52</v>
      </c>
      <c r="C2" s="230"/>
      <c r="D2" s="230"/>
      <c r="E2" s="230"/>
      <c r="F2" s="230"/>
      <c r="G2" s="227"/>
      <c r="H2" s="48"/>
      <c r="I2" s="48"/>
      <c r="J2" s="48"/>
      <c r="K2" s="48"/>
      <c r="L2" s="48"/>
      <c r="M2" s="48"/>
      <c r="N2" s="48"/>
      <c r="O2" s="48"/>
      <c r="P2" s="48"/>
      <c r="Q2" s="48"/>
      <c r="R2" s="45"/>
      <c r="S2" s="45"/>
      <c r="T2" s="45"/>
      <c r="U2" s="45"/>
    </row>
    <row r="3" spans="1:21" ht="40.5" customHeight="1">
      <c r="A3" s="45"/>
      <c r="B3" s="214"/>
      <c r="C3" s="231"/>
      <c r="D3" s="231"/>
      <c r="E3" s="231"/>
      <c r="F3" s="231"/>
      <c r="G3" s="228"/>
      <c r="H3" s="48"/>
      <c r="I3" s="48"/>
      <c r="J3" s="48"/>
      <c r="K3" s="48"/>
      <c r="L3" s="48"/>
      <c r="M3" s="48"/>
      <c r="N3" s="48"/>
      <c r="O3" s="48"/>
      <c r="P3" s="48"/>
      <c r="Q3" s="48"/>
      <c r="R3" s="45"/>
      <c r="S3" s="45"/>
      <c r="T3" s="45"/>
      <c r="U3" s="45"/>
    </row>
    <row r="4" spans="1:21" ht="27" customHeight="1">
      <c r="A4" s="45"/>
      <c r="B4" s="232" t="s">
        <v>53</v>
      </c>
      <c r="C4" s="230"/>
      <c r="D4" s="230"/>
      <c r="E4" s="230"/>
      <c r="F4" s="230"/>
      <c r="G4" s="227"/>
      <c r="H4" s="48"/>
      <c r="I4" s="48"/>
      <c r="J4" s="48"/>
      <c r="K4" s="48"/>
      <c r="L4" s="48"/>
      <c r="M4" s="48"/>
      <c r="N4" s="48"/>
      <c r="O4" s="48"/>
      <c r="P4" s="48"/>
      <c r="Q4" s="48"/>
      <c r="R4" s="45"/>
      <c r="S4" s="45"/>
      <c r="T4" s="45"/>
      <c r="U4" s="45"/>
    </row>
    <row r="5" spans="1:21" ht="34.5" customHeight="1">
      <c r="A5" s="45"/>
      <c r="B5" s="214"/>
      <c r="C5" s="231"/>
      <c r="D5" s="231"/>
      <c r="E5" s="231"/>
      <c r="F5" s="231"/>
      <c r="G5" s="228"/>
      <c r="H5" s="48"/>
      <c r="I5" s="48"/>
      <c r="J5" s="48"/>
      <c r="K5" s="48"/>
      <c r="L5" s="48"/>
      <c r="M5" s="48"/>
      <c r="N5" s="48"/>
      <c r="O5" s="48"/>
      <c r="P5" s="48"/>
      <c r="Q5" s="48"/>
      <c r="R5" s="45"/>
      <c r="S5" s="45"/>
      <c r="T5" s="45"/>
      <c r="U5" s="45"/>
    </row>
    <row r="6" spans="1:21" ht="18" customHeight="1">
      <c r="A6" s="45"/>
      <c r="B6" s="49"/>
      <c r="C6" s="49"/>
      <c r="D6" s="49"/>
      <c r="E6" s="49"/>
      <c r="F6" s="201"/>
      <c r="G6" s="49"/>
      <c r="H6" s="48"/>
      <c r="I6" s="48"/>
      <c r="J6" s="48"/>
      <c r="K6" s="48"/>
      <c r="L6" s="48"/>
      <c r="M6" s="48"/>
      <c r="N6" s="48"/>
      <c r="O6" s="48"/>
      <c r="P6" s="48"/>
      <c r="Q6" s="48"/>
      <c r="R6" s="45"/>
      <c r="S6" s="45"/>
      <c r="T6" s="45"/>
      <c r="U6" s="45"/>
    </row>
    <row r="7" spans="1:21" ht="73.5" customHeight="1">
      <c r="A7" s="45"/>
      <c r="B7" s="233" t="str">
        <f>' IDENTIFICAÇÃO DA SETORIAL'!B22</f>
        <v xml:space="preserve">OBJETIVO SETORIAL 1 :  Gestão das atividades de ensino de graduação </v>
      </c>
      <c r="C7" s="234"/>
      <c r="D7" s="234"/>
      <c r="E7" s="234"/>
      <c r="F7" s="234"/>
      <c r="G7" s="222"/>
      <c r="H7" s="48"/>
      <c r="I7" s="48"/>
      <c r="J7" s="48"/>
      <c r="K7" s="48"/>
      <c r="L7" s="48"/>
      <c r="M7" s="48"/>
      <c r="N7" s="48"/>
      <c r="O7" s="48"/>
      <c r="P7" s="48"/>
      <c r="Q7" s="48"/>
      <c r="R7" s="45"/>
      <c r="S7" s="45"/>
      <c r="T7" s="50"/>
      <c r="U7" s="51"/>
    </row>
    <row r="8" spans="1:21" ht="91.5" customHeight="1">
      <c r="A8" s="45"/>
      <c r="B8" s="233" t="s">
        <v>54</v>
      </c>
      <c r="C8" s="234"/>
      <c r="D8" s="222"/>
      <c r="E8" s="235" t="s">
        <v>12</v>
      </c>
      <c r="F8" s="234"/>
      <c r="G8" s="222"/>
      <c r="H8" s="48"/>
      <c r="I8" s="50"/>
      <c r="J8" s="50"/>
      <c r="K8" s="50"/>
      <c r="L8" s="50"/>
      <c r="M8" s="50"/>
      <c r="N8" s="50"/>
      <c r="O8" s="50"/>
      <c r="P8" s="50"/>
      <c r="Q8" s="48"/>
      <c r="R8" s="45"/>
      <c r="S8" s="45"/>
      <c r="T8" s="50"/>
      <c r="U8" s="52" t="s">
        <v>12</v>
      </c>
    </row>
    <row r="9" spans="1:21" ht="21.75" customHeight="1">
      <c r="A9" s="45"/>
      <c r="B9" s="45"/>
      <c r="C9" s="45"/>
      <c r="D9" s="45"/>
      <c r="E9" s="45"/>
      <c r="F9" s="202"/>
      <c r="G9" s="48"/>
      <c r="H9" s="48"/>
      <c r="I9" s="48"/>
      <c r="J9" s="48"/>
      <c r="K9" s="48"/>
      <c r="L9" s="48"/>
      <c r="M9" s="48"/>
      <c r="N9" s="48"/>
      <c r="O9" s="48"/>
      <c r="P9" s="48"/>
      <c r="Q9" s="48"/>
      <c r="R9" s="45"/>
      <c r="S9" s="45"/>
      <c r="T9" s="45"/>
      <c r="U9" s="52" t="s">
        <v>13</v>
      </c>
    </row>
    <row r="10" spans="1:21" ht="15" customHeight="1">
      <c r="A10" s="45"/>
      <c r="B10" s="45"/>
      <c r="C10" s="52"/>
      <c r="D10" s="52"/>
      <c r="E10" s="52"/>
      <c r="F10" s="202"/>
      <c r="G10" s="48"/>
      <c r="H10" s="48"/>
      <c r="I10" s="48"/>
      <c r="J10" s="48"/>
      <c r="K10" s="48"/>
      <c r="L10" s="48"/>
      <c r="M10" s="48"/>
      <c r="N10" s="48"/>
      <c r="O10" s="48"/>
      <c r="P10" s="48"/>
      <c r="Q10" s="48"/>
      <c r="R10" s="45"/>
      <c r="S10" s="45"/>
      <c r="T10" s="45"/>
      <c r="U10" s="52" t="s">
        <v>14</v>
      </c>
    </row>
    <row r="11" spans="1:21" ht="84.75" customHeight="1">
      <c r="A11" s="53"/>
      <c r="B11" s="12" t="s">
        <v>55</v>
      </c>
      <c r="C11" s="12" t="s">
        <v>56</v>
      </c>
      <c r="D11" s="12" t="s">
        <v>57</v>
      </c>
      <c r="E11" s="12" t="s">
        <v>58</v>
      </c>
      <c r="F11" s="203" t="s">
        <v>59</v>
      </c>
      <c r="G11" s="53"/>
      <c r="H11" s="53"/>
      <c r="I11" s="53"/>
      <c r="J11" s="53"/>
      <c r="K11" s="53"/>
      <c r="L11" s="53"/>
      <c r="M11" s="53"/>
      <c r="N11" s="53"/>
      <c r="O11" s="53"/>
      <c r="P11" s="53"/>
      <c r="Q11" s="54"/>
      <c r="R11" s="54" t="s">
        <v>60</v>
      </c>
      <c r="S11" s="53"/>
      <c r="T11" s="55"/>
      <c r="U11" s="52" t="s">
        <v>61</v>
      </c>
    </row>
    <row r="12" spans="1:21" ht="186" customHeight="1">
      <c r="A12" s="106">
        <v>1</v>
      </c>
      <c r="B12" s="107" t="s">
        <v>62</v>
      </c>
      <c r="C12" s="108" t="s">
        <v>63</v>
      </c>
      <c r="D12" s="109" t="s">
        <v>64</v>
      </c>
      <c r="E12" s="158" t="s">
        <v>60</v>
      </c>
      <c r="F12" s="13" t="s">
        <v>65</v>
      </c>
      <c r="G12" s="48"/>
      <c r="H12" s="48"/>
      <c r="I12" s="48"/>
      <c r="J12" s="48"/>
      <c r="K12" s="48"/>
      <c r="L12" s="48"/>
      <c r="M12" s="48"/>
      <c r="N12" s="48"/>
      <c r="O12" s="48"/>
      <c r="P12" s="48"/>
      <c r="Q12" s="56"/>
      <c r="R12" s="56" t="s">
        <v>66</v>
      </c>
      <c r="S12" s="48"/>
      <c r="T12" s="57"/>
      <c r="U12" s="52" t="s">
        <v>16</v>
      </c>
    </row>
    <row r="13" spans="1:21" ht="75" customHeight="1">
      <c r="A13" s="106">
        <v>2</v>
      </c>
      <c r="B13" s="107" t="s">
        <v>67</v>
      </c>
      <c r="C13" s="108" t="s">
        <v>68</v>
      </c>
      <c r="D13" s="109" t="s">
        <v>64</v>
      </c>
      <c r="E13" s="151" t="s">
        <v>60</v>
      </c>
      <c r="F13" s="132" t="s">
        <v>69</v>
      </c>
      <c r="G13" s="48"/>
      <c r="H13" s="48"/>
      <c r="I13" s="48"/>
      <c r="J13" s="48"/>
      <c r="K13" s="48"/>
      <c r="L13" s="48"/>
      <c r="M13" s="48"/>
      <c r="N13" s="48"/>
      <c r="O13" s="48"/>
      <c r="P13" s="48"/>
      <c r="Q13" s="56"/>
      <c r="R13" s="56" t="s">
        <v>70</v>
      </c>
      <c r="S13" s="48"/>
      <c r="T13" s="57"/>
      <c r="U13" s="52" t="s">
        <v>20</v>
      </c>
    </row>
    <row r="14" spans="1:21" ht="75" customHeight="1">
      <c r="A14" s="106">
        <v>3</v>
      </c>
      <c r="B14" s="107" t="s">
        <v>71</v>
      </c>
      <c r="C14" s="108" t="s">
        <v>63</v>
      </c>
      <c r="D14" s="109" t="s">
        <v>64</v>
      </c>
      <c r="E14" s="106" t="s">
        <v>66</v>
      </c>
      <c r="F14" s="13" t="s">
        <v>72</v>
      </c>
      <c r="G14" s="48"/>
      <c r="H14" s="48"/>
      <c r="I14" s="48"/>
      <c r="J14" s="48"/>
      <c r="K14" s="48"/>
      <c r="L14" s="48"/>
      <c r="M14" s="48"/>
      <c r="N14" s="48"/>
      <c r="O14" s="48"/>
      <c r="P14" s="48"/>
      <c r="Q14" s="56"/>
      <c r="R14" s="56"/>
      <c r="S14" s="48"/>
      <c r="T14" s="57"/>
      <c r="U14" s="52"/>
    </row>
    <row r="15" spans="1:21" ht="75" customHeight="1">
      <c r="A15" s="15">
        <v>4</v>
      </c>
      <c r="B15" s="107" t="s">
        <v>73</v>
      </c>
      <c r="C15" s="108" t="s">
        <v>63</v>
      </c>
      <c r="D15" s="109" t="s">
        <v>64</v>
      </c>
      <c r="E15" s="151" t="s">
        <v>60</v>
      </c>
      <c r="F15" s="13" t="s">
        <v>74</v>
      </c>
      <c r="G15" s="48"/>
      <c r="H15" s="48"/>
      <c r="I15" s="48"/>
      <c r="J15" s="48"/>
      <c r="K15" s="48"/>
      <c r="L15" s="48"/>
      <c r="M15" s="48"/>
      <c r="N15" s="48"/>
      <c r="O15" s="48"/>
      <c r="P15" s="48"/>
      <c r="Q15" s="56"/>
      <c r="R15" s="56"/>
      <c r="S15" s="48"/>
      <c r="T15" s="57"/>
      <c r="U15" s="52"/>
    </row>
    <row r="16" spans="1:21" ht="75" customHeight="1">
      <c r="A16" s="15">
        <v>5</v>
      </c>
      <c r="B16" s="107" t="s">
        <v>75</v>
      </c>
      <c r="C16" s="108">
        <v>45291</v>
      </c>
      <c r="D16" s="109" t="s">
        <v>64</v>
      </c>
      <c r="E16" s="151" t="s">
        <v>60</v>
      </c>
      <c r="F16" s="13" t="s">
        <v>76</v>
      </c>
      <c r="G16" s="48"/>
      <c r="H16" s="48"/>
      <c r="I16" s="48"/>
      <c r="J16" s="48"/>
      <c r="K16" s="48"/>
      <c r="L16" s="48"/>
      <c r="M16" s="48"/>
      <c r="N16" s="48"/>
      <c r="O16" s="48"/>
      <c r="P16" s="48"/>
      <c r="Q16" s="56"/>
      <c r="R16" s="56"/>
      <c r="S16" s="48"/>
      <c r="T16" s="57"/>
      <c r="U16" s="52"/>
    </row>
    <row r="17" spans="1:21" s="120" customFormat="1" ht="115" customHeight="1">
      <c r="A17" s="115">
        <v>6</v>
      </c>
      <c r="B17" s="116" t="s">
        <v>77</v>
      </c>
      <c r="C17" s="108">
        <v>45291</v>
      </c>
      <c r="D17" s="118" t="s">
        <v>64</v>
      </c>
      <c r="E17" s="152" t="s">
        <v>60</v>
      </c>
      <c r="F17" s="192" t="s">
        <v>78</v>
      </c>
      <c r="G17" s="48"/>
      <c r="H17" s="48"/>
      <c r="I17" s="48"/>
      <c r="J17" s="48"/>
      <c r="K17" s="48"/>
      <c r="L17" s="48"/>
      <c r="M17" s="48"/>
      <c r="N17" s="48"/>
      <c r="O17" s="48"/>
      <c r="P17" s="48"/>
      <c r="Q17" s="56"/>
      <c r="R17" s="56"/>
      <c r="S17" s="48"/>
      <c r="T17" s="57"/>
      <c r="U17" s="52"/>
    </row>
    <row r="18" spans="1:21" s="114" customFormat="1" ht="75" customHeight="1">
      <c r="A18" s="115">
        <v>7</v>
      </c>
      <c r="B18" s="125" t="s">
        <v>79</v>
      </c>
      <c r="C18" s="108">
        <v>45291</v>
      </c>
      <c r="D18" s="109" t="s">
        <v>64</v>
      </c>
      <c r="E18" s="151" t="s">
        <v>60</v>
      </c>
      <c r="F18" s="13" t="s">
        <v>80</v>
      </c>
      <c r="G18" s="110"/>
      <c r="H18" s="110"/>
      <c r="I18" s="110"/>
      <c r="J18" s="110"/>
      <c r="K18" s="110"/>
      <c r="L18" s="110"/>
      <c r="M18" s="110"/>
      <c r="N18" s="110"/>
      <c r="O18" s="110"/>
      <c r="P18" s="110"/>
      <c r="Q18" s="111"/>
      <c r="R18" s="111"/>
      <c r="S18" s="110"/>
      <c r="T18" s="112"/>
      <c r="U18" s="113"/>
    </row>
    <row r="19" spans="1:21" s="120" customFormat="1" ht="75" customHeight="1">
      <c r="A19" s="115">
        <v>8</v>
      </c>
      <c r="B19" s="125" t="s">
        <v>81</v>
      </c>
      <c r="C19" s="108">
        <v>45291</v>
      </c>
      <c r="D19" s="129" t="s">
        <v>64</v>
      </c>
      <c r="E19" s="153" t="s">
        <v>60</v>
      </c>
      <c r="F19" s="193" t="s">
        <v>82</v>
      </c>
      <c r="G19" s="48"/>
      <c r="H19" s="48"/>
      <c r="I19" s="48"/>
      <c r="J19" s="48"/>
      <c r="K19" s="48"/>
      <c r="L19" s="48"/>
      <c r="M19" s="48"/>
      <c r="N19" s="48"/>
      <c r="O19" s="48"/>
      <c r="P19" s="48"/>
      <c r="Q19" s="56"/>
      <c r="R19" s="56"/>
      <c r="S19" s="48"/>
      <c r="T19" s="57"/>
      <c r="U19" s="52"/>
    </row>
    <row r="20" spans="1:21" s="120" customFormat="1" ht="75" customHeight="1">
      <c r="A20" s="115">
        <v>9</v>
      </c>
      <c r="B20" s="125" t="s">
        <v>83</v>
      </c>
      <c r="C20" s="108">
        <v>45169</v>
      </c>
      <c r="D20" s="129" t="s">
        <v>64</v>
      </c>
      <c r="E20" s="153" t="s">
        <v>60</v>
      </c>
      <c r="F20" s="193" t="s">
        <v>84</v>
      </c>
      <c r="G20" s="48"/>
      <c r="H20" s="48"/>
      <c r="I20" s="48"/>
      <c r="J20" s="48"/>
      <c r="K20" s="48"/>
      <c r="L20" s="48"/>
      <c r="M20" s="48"/>
      <c r="N20" s="48"/>
      <c r="O20" s="48"/>
      <c r="P20" s="48"/>
      <c r="Q20" s="56"/>
      <c r="R20" s="56"/>
      <c r="S20" s="48"/>
      <c r="T20" s="57"/>
      <c r="U20" s="52"/>
    </row>
    <row r="21" spans="1:21" s="120" customFormat="1" ht="109" customHeight="1">
      <c r="A21" s="134">
        <v>10</v>
      </c>
      <c r="B21" s="125" t="s">
        <v>85</v>
      </c>
      <c r="C21" s="128">
        <v>45230</v>
      </c>
      <c r="D21" s="129" t="s">
        <v>86</v>
      </c>
      <c r="E21" s="153" t="s">
        <v>60</v>
      </c>
      <c r="F21" s="193" t="s">
        <v>87</v>
      </c>
      <c r="G21" s="48"/>
      <c r="H21" s="48"/>
      <c r="I21" s="48"/>
      <c r="J21" s="48"/>
      <c r="K21" s="48"/>
      <c r="L21" s="48"/>
      <c r="M21" s="48"/>
      <c r="N21" s="48"/>
      <c r="O21" s="48"/>
      <c r="P21" s="48"/>
      <c r="Q21" s="56"/>
      <c r="R21" s="56"/>
      <c r="S21" s="48"/>
      <c r="T21" s="57"/>
      <c r="U21" s="52"/>
    </row>
    <row r="22" spans="1:21" s="120" customFormat="1" ht="75" customHeight="1">
      <c r="A22" s="115">
        <v>11</v>
      </c>
      <c r="B22" s="133" t="s">
        <v>88</v>
      </c>
      <c r="C22" s="108">
        <v>45291</v>
      </c>
      <c r="D22" s="109" t="s">
        <v>64</v>
      </c>
      <c r="E22" s="144" t="s">
        <v>66</v>
      </c>
      <c r="F22" s="204" t="s">
        <v>89</v>
      </c>
      <c r="G22" s="48"/>
      <c r="H22" s="48"/>
      <c r="I22" s="48"/>
      <c r="J22" s="48"/>
      <c r="K22" s="48"/>
      <c r="L22" s="48"/>
      <c r="M22" s="48"/>
      <c r="N22" s="48"/>
      <c r="O22" s="48"/>
      <c r="P22" s="48"/>
      <c r="Q22" s="56"/>
      <c r="R22" s="56"/>
      <c r="S22" s="48"/>
      <c r="T22" s="57"/>
      <c r="U22" s="52"/>
    </row>
    <row r="23" spans="1:21" s="120" customFormat="1" ht="75" customHeight="1">
      <c r="A23" s="115">
        <v>12</v>
      </c>
      <c r="B23" s="139" t="s">
        <v>90</v>
      </c>
      <c r="C23" s="108">
        <v>45291</v>
      </c>
      <c r="D23" s="109" t="s">
        <v>64</v>
      </c>
      <c r="E23" s="144" t="s">
        <v>66</v>
      </c>
      <c r="F23" s="204" t="s">
        <v>91</v>
      </c>
      <c r="G23" s="48"/>
      <c r="H23" s="48"/>
      <c r="I23" s="48"/>
      <c r="J23" s="48"/>
      <c r="K23" s="48"/>
      <c r="L23" s="48"/>
      <c r="M23" s="48"/>
      <c r="N23" s="48"/>
      <c r="O23" s="48"/>
      <c r="P23" s="48"/>
      <c r="Q23" s="56"/>
      <c r="R23" s="56"/>
      <c r="S23" s="48"/>
      <c r="T23" s="57"/>
      <c r="U23" s="52"/>
    </row>
    <row r="24" spans="1:21" s="120" customFormat="1" ht="75" customHeight="1">
      <c r="A24" s="115">
        <v>13</v>
      </c>
      <c r="B24" s="139" t="s">
        <v>92</v>
      </c>
      <c r="C24" s="149">
        <v>45169</v>
      </c>
      <c r="D24" s="109" t="s">
        <v>64</v>
      </c>
      <c r="E24" s="154" t="s">
        <v>60</v>
      </c>
      <c r="F24" s="204" t="s">
        <v>93</v>
      </c>
      <c r="G24" s="48"/>
      <c r="H24" s="48"/>
      <c r="I24" s="48"/>
      <c r="J24" s="48"/>
      <c r="K24" s="48"/>
      <c r="L24" s="48"/>
      <c r="M24" s="48"/>
      <c r="N24" s="48"/>
      <c r="O24" s="48"/>
      <c r="P24" s="48"/>
      <c r="Q24" s="56"/>
      <c r="R24" s="56"/>
      <c r="S24" s="48"/>
      <c r="T24" s="57"/>
      <c r="U24" s="52"/>
    </row>
    <row r="25" spans="1:21" s="120" customFormat="1" ht="75" customHeight="1">
      <c r="A25" s="115">
        <v>14</v>
      </c>
      <c r="B25" s="139" t="s">
        <v>94</v>
      </c>
      <c r="C25" s="108">
        <v>45291</v>
      </c>
      <c r="D25" s="109" t="s">
        <v>64</v>
      </c>
      <c r="E25" s="154" t="s">
        <v>60</v>
      </c>
      <c r="F25" s="204" t="s">
        <v>95</v>
      </c>
      <c r="G25" s="48"/>
      <c r="H25" s="48"/>
      <c r="I25" s="48"/>
      <c r="J25" s="48"/>
      <c r="K25" s="48"/>
      <c r="L25" s="48"/>
      <c r="M25" s="48"/>
      <c r="N25" s="48"/>
      <c r="O25" s="48"/>
      <c r="P25" s="48"/>
      <c r="Q25" s="56"/>
      <c r="R25" s="56"/>
      <c r="S25" s="48"/>
      <c r="T25" s="57"/>
      <c r="U25" s="52"/>
    </row>
    <row r="26" spans="1:21" s="120" customFormat="1" ht="75" customHeight="1">
      <c r="A26" s="115">
        <v>15</v>
      </c>
      <c r="B26" s="140" t="s">
        <v>96</v>
      </c>
      <c r="C26" s="150">
        <v>45291</v>
      </c>
      <c r="D26" s="109" t="s">
        <v>64</v>
      </c>
      <c r="E26" s="154" t="s">
        <v>60</v>
      </c>
      <c r="F26" s="204" t="s">
        <v>97</v>
      </c>
      <c r="G26" s="48"/>
      <c r="H26" s="48"/>
      <c r="I26" s="48"/>
      <c r="J26" s="48"/>
      <c r="K26" s="48"/>
      <c r="L26" s="48"/>
      <c r="M26" s="48"/>
      <c r="N26" s="48"/>
      <c r="O26" s="48"/>
      <c r="P26" s="48"/>
      <c r="Q26" s="56"/>
      <c r="R26" s="56"/>
      <c r="S26" s="48"/>
      <c r="T26" s="57"/>
      <c r="U26" s="52"/>
    </row>
    <row r="27" spans="1:21" s="120" customFormat="1" ht="75" customHeight="1">
      <c r="A27" s="134">
        <v>16</v>
      </c>
      <c r="B27" s="148" t="s">
        <v>98</v>
      </c>
      <c r="C27" s="150">
        <v>45291</v>
      </c>
      <c r="D27" s="146" t="s">
        <v>64</v>
      </c>
      <c r="E27" s="155" t="s">
        <v>60</v>
      </c>
      <c r="F27" s="204" t="s">
        <v>99</v>
      </c>
      <c r="G27" s="48"/>
      <c r="H27" s="48"/>
      <c r="I27" s="48"/>
      <c r="J27" s="48"/>
      <c r="K27" s="48"/>
      <c r="L27" s="48"/>
      <c r="M27" s="48"/>
      <c r="N27" s="48"/>
      <c r="O27" s="48"/>
      <c r="P27" s="48"/>
      <c r="Q27" s="56"/>
      <c r="R27" s="56"/>
      <c r="S27" s="48"/>
      <c r="T27" s="57"/>
      <c r="U27" s="52"/>
    </row>
    <row r="28" spans="1:21" s="120" customFormat="1" ht="75" customHeight="1">
      <c r="A28" s="115">
        <v>17</v>
      </c>
      <c r="B28" s="147" t="s">
        <v>100</v>
      </c>
      <c r="C28" s="150">
        <v>45291</v>
      </c>
      <c r="D28" s="129" t="s">
        <v>64</v>
      </c>
      <c r="E28" s="155" t="s">
        <v>60</v>
      </c>
      <c r="F28" s="204" t="s">
        <v>101</v>
      </c>
      <c r="G28" s="48"/>
      <c r="H28" s="48"/>
      <c r="I28" s="48"/>
      <c r="J28" s="48"/>
      <c r="K28" s="48"/>
      <c r="L28" s="48"/>
      <c r="M28" s="48"/>
      <c r="N28" s="48"/>
      <c r="O28" s="48"/>
      <c r="P28" s="48"/>
      <c r="Q28" s="56"/>
      <c r="R28" s="56"/>
      <c r="S28" s="48"/>
      <c r="T28" s="57"/>
      <c r="U28" s="52"/>
    </row>
    <row r="29" spans="1:21" s="120" customFormat="1" ht="75" customHeight="1">
      <c r="A29" s="115">
        <v>18</v>
      </c>
      <c r="B29" s="140" t="s">
        <v>102</v>
      </c>
      <c r="C29" s="150">
        <v>45291</v>
      </c>
      <c r="D29" s="129" t="s">
        <v>64</v>
      </c>
      <c r="E29" s="145" t="s">
        <v>66</v>
      </c>
      <c r="F29" s="204" t="s">
        <v>103</v>
      </c>
      <c r="G29" s="48"/>
      <c r="H29" s="48"/>
      <c r="I29" s="48"/>
      <c r="J29" s="48"/>
      <c r="K29" s="48"/>
      <c r="L29" s="48"/>
      <c r="M29" s="48"/>
      <c r="N29" s="48"/>
      <c r="O29" s="48"/>
      <c r="P29" s="48"/>
      <c r="Q29" s="56"/>
      <c r="R29" s="56"/>
      <c r="S29" s="48"/>
      <c r="T29" s="57"/>
      <c r="U29" s="52"/>
    </row>
    <row r="30" spans="1:21" s="120" customFormat="1" ht="75" customHeight="1">
      <c r="A30" s="115">
        <v>19</v>
      </c>
      <c r="B30" s="140" t="s">
        <v>104</v>
      </c>
      <c r="C30" s="150">
        <v>45291</v>
      </c>
      <c r="D30" s="129" t="s">
        <v>64</v>
      </c>
      <c r="E30" s="155" t="s">
        <v>60</v>
      </c>
      <c r="F30" s="204" t="s">
        <v>105</v>
      </c>
      <c r="G30" s="48"/>
      <c r="H30" s="48"/>
      <c r="I30" s="48"/>
      <c r="J30" s="48"/>
      <c r="K30" s="48"/>
      <c r="L30" s="48"/>
      <c r="M30" s="48"/>
      <c r="N30" s="48"/>
      <c r="O30" s="48"/>
      <c r="P30" s="48"/>
      <c r="Q30" s="56"/>
      <c r="R30" s="56"/>
      <c r="S30" s="48"/>
      <c r="T30" s="57"/>
      <c r="U30" s="52"/>
    </row>
    <row r="31" spans="1:21" s="120" customFormat="1" ht="35.25" customHeight="1">
      <c r="A31" s="45"/>
      <c r="B31" s="58" t="s">
        <v>106</v>
      </c>
      <c r="C31" s="52"/>
      <c r="D31" s="52"/>
      <c r="E31" s="48"/>
      <c r="F31" s="202"/>
      <c r="G31" s="48"/>
      <c r="H31" s="48"/>
      <c r="I31" s="45"/>
      <c r="J31" s="45"/>
      <c r="K31" s="45"/>
      <c r="L31" s="45"/>
      <c r="M31" s="45"/>
      <c r="N31" s="45"/>
      <c r="O31" s="45"/>
      <c r="P31" s="45"/>
      <c r="Q31" s="45"/>
      <c r="R31" s="45"/>
      <c r="S31" s="45"/>
      <c r="T31" s="45"/>
      <c r="U31" s="52" t="s">
        <v>22</v>
      </c>
    </row>
    <row r="32" spans="1:21" ht="66" customHeight="1">
      <c r="A32" s="45"/>
      <c r="B32" s="236" t="s">
        <v>107</v>
      </c>
      <c r="C32" s="216"/>
      <c r="D32" s="216"/>
      <c r="E32" s="216"/>
      <c r="F32" s="216"/>
      <c r="G32" s="48"/>
      <c r="H32" s="48"/>
      <c r="I32" s="45"/>
      <c r="J32" s="45"/>
      <c r="K32" s="45"/>
      <c r="L32" s="45"/>
      <c r="M32" s="45"/>
      <c r="N32" s="45"/>
      <c r="O32" s="45"/>
      <c r="P32" s="45"/>
      <c r="Q32" s="45"/>
      <c r="R32" s="45"/>
      <c r="S32" s="45"/>
      <c r="T32" s="45"/>
      <c r="U32" s="52" t="s">
        <v>108</v>
      </c>
    </row>
    <row r="33" spans="1:21" ht="45.75" customHeight="1">
      <c r="A33" s="45"/>
      <c r="B33" s="59" t="s">
        <v>109</v>
      </c>
      <c r="C33" s="52"/>
      <c r="D33" s="60"/>
      <c r="E33" s="48"/>
      <c r="F33" s="202"/>
      <c r="G33" s="48"/>
      <c r="H33" s="48"/>
      <c r="I33" s="45"/>
      <c r="J33" s="45"/>
      <c r="K33" s="45"/>
      <c r="L33" s="45"/>
      <c r="M33" s="45"/>
      <c r="N33" s="45"/>
      <c r="O33" s="45"/>
      <c r="P33" s="45"/>
      <c r="Q33" s="45"/>
      <c r="R33" s="45"/>
      <c r="S33" s="45"/>
      <c r="T33" s="45"/>
      <c r="U33" s="52" t="s">
        <v>24</v>
      </c>
    </row>
    <row r="34" spans="1:21" ht="28.5" customHeight="1">
      <c r="A34" s="45"/>
      <c r="B34" s="52"/>
      <c r="C34" s="52"/>
      <c r="D34" s="60"/>
      <c r="E34" s="48"/>
      <c r="F34" s="202"/>
      <c r="G34" s="48"/>
      <c r="H34" s="48"/>
      <c r="I34" s="45"/>
      <c r="J34" s="45"/>
      <c r="K34" s="45"/>
      <c r="L34" s="45"/>
      <c r="M34" s="45"/>
      <c r="N34" s="45"/>
      <c r="O34" s="45"/>
      <c r="P34" s="45"/>
      <c r="Q34" s="45"/>
      <c r="R34" s="45"/>
      <c r="S34" s="45"/>
      <c r="T34" s="45"/>
      <c r="U34" s="8"/>
    </row>
    <row r="35" spans="1:21" ht="28.5" customHeight="1">
      <c r="A35" s="45"/>
      <c r="B35" s="61"/>
      <c r="C35" s="61"/>
      <c r="D35" s="61"/>
      <c r="E35" s="52"/>
      <c r="F35" s="202"/>
      <c r="G35" s="48"/>
      <c r="H35" s="48"/>
      <c r="I35" s="48"/>
      <c r="J35" s="48"/>
      <c r="K35" s="48"/>
      <c r="L35" s="48"/>
      <c r="M35" s="48"/>
      <c r="N35" s="48"/>
      <c r="O35" s="48"/>
      <c r="P35" s="48"/>
      <c r="Q35" s="48"/>
      <c r="R35" s="45"/>
      <c r="S35" s="45"/>
      <c r="T35" s="45"/>
      <c r="U35" s="8"/>
    </row>
    <row r="36" spans="1:21" ht="33.75" customHeight="1">
      <c r="A36" s="45"/>
      <c r="B36" s="62" t="s">
        <v>110</v>
      </c>
      <c r="C36" s="63"/>
      <c r="D36" s="63"/>
      <c r="E36" s="52"/>
      <c r="F36" s="202"/>
      <c r="G36" s="48"/>
      <c r="H36" s="48"/>
      <c r="I36" s="48"/>
      <c r="J36" s="48"/>
      <c r="K36" s="48"/>
      <c r="L36" s="48"/>
      <c r="M36" s="48"/>
      <c r="N36" s="48"/>
      <c r="O36" s="48"/>
      <c r="P36" s="48"/>
      <c r="Q36" s="48"/>
      <c r="R36" s="45"/>
      <c r="S36" s="45"/>
      <c r="T36" s="45"/>
      <c r="U36" s="8"/>
    </row>
    <row r="37" spans="1:21" ht="74.25" customHeight="1">
      <c r="A37" s="45"/>
      <c r="B37" s="17" t="s">
        <v>111</v>
      </c>
      <c r="C37" s="17" t="s">
        <v>112</v>
      </c>
      <c r="D37" s="17" t="s">
        <v>113</v>
      </c>
      <c r="E37" s="52"/>
      <c r="F37" s="202"/>
      <c r="G37" s="48"/>
      <c r="H37" s="48"/>
      <c r="I37" s="48"/>
      <c r="J37" s="48"/>
      <c r="K37" s="48"/>
      <c r="L37" s="48"/>
      <c r="M37" s="48"/>
      <c r="N37" s="48"/>
      <c r="O37" s="48"/>
      <c r="P37" s="48"/>
      <c r="Q37" s="48"/>
      <c r="R37" s="45"/>
      <c r="S37" s="45"/>
      <c r="T37" s="45"/>
      <c r="U37" s="8"/>
    </row>
    <row r="38" spans="1:21" ht="58.5" customHeight="1">
      <c r="A38" s="45"/>
      <c r="B38" s="18">
        <f>COUNTA(B12:B30)</f>
        <v>19</v>
      </c>
      <c r="C38" s="18">
        <f>COUNTIFS($E12:$E30,"REALIZADO")</f>
        <v>15</v>
      </c>
      <c r="D38" s="19">
        <f>C38/B38</f>
        <v>0.78947368421052633</v>
      </c>
      <c r="E38" s="52"/>
      <c r="F38" s="202"/>
      <c r="G38" s="48"/>
      <c r="H38" s="48"/>
      <c r="I38" s="48"/>
      <c r="J38" s="48"/>
      <c r="K38" s="48"/>
      <c r="L38" s="48"/>
      <c r="M38" s="48"/>
      <c r="N38" s="48"/>
      <c r="O38" s="48"/>
      <c r="P38" s="48"/>
      <c r="Q38" s="48"/>
      <c r="R38" s="45"/>
      <c r="S38" s="45"/>
      <c r="T38" s="45"/>
      <c r="U38" s="8"/>
    </row>
    <row r="39" spans="1:21" ht="45" customHeight="1">
      <c r="A39" s="45"/>
      <c r="B39" s="64"/>
      <c r="C39" s="64"/>
      <c r="D39" s="65"/>
      <c r="E39" s="52"/>
      <c r="F39" s="202"/>
      <c r="G39" s="48"/>
      <c r="H39" s="48"/>
      <c r="I39" s="48"/>
      <c r="J39" s="48"/>
      <c r="K39" s="48"/>
      <c r="L39" s="48"/>
      <c r="M39" s="48"/>
      <c r="N39" s="48"/>
      <c r="O39" s="48"/>
      <c r="P39" s="48"/>
      <c r="Q39" s="48"/>
      <c r="R39" s="45"/>
      <c r="S39" s="45"/>
      <c r="T39" s="45"/>
      <c r="U39" s="8"/>
    </row>
    <row r="40" spans="1:21" ht="58.5" customHeight="1">
      <c r="A40" s="45"/>
      <c r="B40" s="64"/>
      <c r="C40" s="64"/>
      <c r="D40" s="65"/>
      <c r="E40" s="52"/>
      <c r="F40" s="202"/>
      <c r="G40" s="48"/>
      <c r="H40" s="48"/>
      <c r="I40" s="48"/>
      <c r="J40" s="48"/>
      <c r="K40" s="48"/>
      <c r="L40" s="48"/>
      <c r="M40" s="48"/>
      <c r="N40" s="48"/>
      <c r="O40" s="48"/>
      <c r="P40" s="48"/>
      <c r="Q40" s="48"/>
      <c r="R40" s="45"/>
      <c r="S40" s="45"/>
      <c r="T40" s="45"/>
      <c r="U40" s="8"/>
    </row>
    <row r="41" spans="1:21" ht="18.75" customHeight="1">
      <c r="A41" s="45"/>
      <c r="B41" s="243" t="s">
        <v>114</v>
      </c>
      <c r="C41" s="244"/>
      <c r="D41" s="244"/>
      <c r="E41" s="244"/>
      <c r="F41" s="245"/>
      <c r="G41" s="48"/>
      <c r="H41" s="48"/>
      <c r="I41" s="48"/>
      <c r="J41" s="48"/>
      <c r="K41" s="48"/>
      <c r="L41" s="48"/>
      <c r="M41" s="48"/>
      <c r="N41" s="48"/>
      <c r="O41" s="48"/>
      <c r="P41" s="48"/>
      <c r="Q41" s="48"/>
      <c r="R41" s="45"/>
      <c r="S41" s="45"/>
      <c r="T41" s="45"/>
      <c r="U41" s="8"/>
    </row>
    <row r="42" spans="1:21" ht="58.5" customHeight="1">
      <c r="A42" s="45"/>
      <c r="B42" s="246"/>
      <c r="C42" s="225"/>
      <c r="D42" s="225"/>
      <c r="E42" s="225"/>
      <c r="F42" s="247"/>
      <c r="G42" s="48"/>
      <c r="H42" s="48"/>
      <c r="I42" s="48"/>
      <c r="J42" s="48"/>
      <c r="K42" s="48"/>
      <c r="L42" s="48"/>
      <c r="M42" s="48"/>
      <c r="N42" s="48"/>
      <c r="O42" s="48"/>
      <c r="P42" s="48"/>
      <c r="Q42" s="48"/>
      <c r="R42" s="45"/>
      <c r="S42" s="45"/>
      <c r="T42" s="45"/>
      <c r="U42" s="8"/>
    </row>
    <row r="43" spans="1:21" ht="19.5" customHeight="1">
      <c r="A43" s="45"/>
      <c r="B43" s="248"/>
      <c r="C43" s="249"/>
      <c r="D43" s="249"/>
      <c r="E43" s="249"/>
      <c r="F43" s="250"/>
      <c r="G43" s="48"/>
      <c r="H43" s="48"/>
      <c r="I43" s="48"/>
      <c r="J43" s="48"/>
      <c r="K43" s="48"/>
      <c r="L43" s="48"/>
      <c r="M43" s="48"/>
      <c r="N43" s="48"/>
      <c r="O43" s="48"/>
      <c r="P43" s="48"/>
      <c r="Q43" s="48"/>
      <c r="R43" s="45"/>
      <c r="S43" s="45"/>
      <c r="T43" s="45"/>
      <c r="U43" s="45"/>
    </row>
    <row r="44" spans="1:21" ht="18.75" customHeight="1">
      <c r="A44" s="237"/>
      <c r="B44" s="67"/>
      <c r="C44" s="45"/>
      <c r="D44" s="45"/>
      <c r="E44" s="68"/>
      <c r="F44" s="68"/>
      <c r="G44" s="68"/>
    </row>
    <row r="45" spans="1:21" ht="42.75" customHeight="1">
      <c r="A45" s="216"/>
      <c r="B45" s="240" t="s">
        <v>115</v>
      </c>
      <c r="C45" s="216"/>
      <c r="D45" s="45"/>
      <c r="E45" s="68"/>
      <c r="F45" s="68"/>
      <c r="G45" s="68"/>
    </row>
    <row r="46" spans="1:21" ht="28.5" customHeight="1">
      <c r="A46" s="216"/>
      <c r="B46" s="238" t="s">
        <v>116</v>
      </c>
      <c r="C46" s="230"/>
      <c r="D46" s="230"/>
      <c r="E46" s="230"/>
      <c r="F46" s="230"/>
      <c r="G46" s="227"/>
    </row>
    <row r="47" spans="1:21" ht="18.75" customHeight="1">
      <c r="A47" s="216"/>
      <c r="B47" s="213"/>
      <c r="C47" s="225"/>
      <c r="D47" s="225"/>
      <c r="E47" s="225"/>
      <c r="F47" s="225"/>
      <c r="G47" s="239"/>
    </row>
    <row r="48" spans="1:21" ht="18.75" customHeight="1">
      <c r="A48" s="216"/>
      <c r="B48" s="213"/>
      <c r="C48" s="225"/>
      <c r="D48" s="225"/>
      <c r="E48" s="225"/>
      <c r="F48" s="225"/>
      <c r="G48" s="239"/>
    </row>
    <row r="49" spans="1:7" ht="18.75" customHeight="1">
      <c r="A49" s="216"/>
      <c r="B49" s="214"/>
      <c r="C49" s="231"/>
      <c r="D49" s="231"/>
      <c r="E49" s="231"/>
      <c r="F49" s="231"/>
      <c r="G49" s="228"/>
    </row>
    <row r="50" spans="1:7" ht="39" customHeight="1">
      <c r="A50" s="216"/>
      <c r="B50" s="69" t="s">
        <v>117</v>
      </c>
      <c r="C50" s="70"/>
      <c r="D50" s="70"/>
      <c r="E50" s="70"/>
      <c r="F50" s="205"/>
      <c r="G50" s="71"/>
    </row>
    <row r="51" spans="1:7" ht="25.5" customHeight="1">
      <c r="A51" s="66"/>
      <c r="B51" s="69"/>
      <c r="C51" s="72"/>
      <c r="D51" s="72"/>
      <c r="E51" s="72"/>
      <c r="F51" s="206"/>
      <c r="G51" s="73"/>
    </row>
    <row r="52" spans="1:7" ht="23.25" customHeight="1">
      <c r="A52" s="66"/>
      <c r="B52" s="69"/>
      <c r="C52" s="72"/>
      <c r="D52" s="72"/>
      <c r="E52" s="72"/>
      <c r="F52" s="206"/>
      <c r="G52" s="73"/>
    </row>
    <row r="60" spans="1:7" ht="49.5" customHeight="1">
      <c r="B60" s="240" t="s">
        <v>118</v>
      </c>
      <c r="C60" s="216"/>
      <c r="D60" s="216"/>
      <c r="E60" s="45"/>
      <c r="F60" s="202"/>
      <c r="G60" s="48"/>
    </row>
    <row r="61" spans="1:7" ht="15.75" customHeight="1">
      <c r="B61" s="238" t="s">
        <v>119</v>
      </c>
      <c r="C61" s="230"/>
      <c r="D61" s="230"/>
      <c r="E61" s="230"/>
      <c r="F61" s="230"/>
      <c r="G61" s="227"/>
    </row>
    <row r="62" spans="1:7" ht="15.75" customHeight="1">
      <c r="B62" s="213"/>
      <c r="C62" s="225"/>
      <c r="D62" s="225"/>
      <c r="E62" s="225"/>
      <c r="F62" s="225"/>
      <c r="G62" s="239"/>
    </row>
    <row r="63" spans="1:7" ht="15.75" customHeight="1">
      <c r="B63" s="213"/>
      <c r="C63" s="225"/>
      <c r="D63" s="225"/>
      <c r="E63" s="225"/>
      <c r="F63" s="225"/>
      <c r="G63" s="239"/>
    </row>
    <row r="64" spans="1:7" ht="15.75" customHeight="1">
      <c r="B64" s="213"/>
      <c r="C64" s="225"/>
      <c r="D64" s="225"/>
      <c r="E64" s="225"/>
      <c r="F64" s="225"/>
      <c r="G64" s="239"/>
    </row>
    <row r="65" spans="2:7" ht="17.25" customHeight="1">
      <c r="B65" s="214"/>
      <c r="C65" s="231"/>
      <c r="D65" s="231"/>
      <c r="E65" s="231"/>
      <c r="F65" s="231"/>
      <c r="G65" s="228"/>
    </row>
    <row r="66" spans="2:7" ht="30" customHeight="1">
      <c r="B66" s="20"/>
      <c r="C66" s="21"/>
      <c r="D66" s="21"/>
      <c r="E66" s="21"/>
      <c r="F66" s="21"/>
      <c r="G66" s="86"/>
    </row>
    <row r="67" spans="2:7" ht="35.25" customHeight="1">
      <c r="B67" s="241" t="s">
        <v>120</v>
      </c>
      <c r="C67" s="216"/>
      <c r="D67" s="216"/>
      <c r="E67" s="216"/>
      <c r="F67" s="216"/>
      <c r="G67" s="239"/>
    </row>
    <row r="68" spans="2:7" ht="15.75" customHeight="1">
      <c r="B68" s="213"/>
      <c r="C68" s="251"/>
      <c r="D68" s="251"/>
      <c r="E68" s="251"/>
      <c r="F68" s="251"/>
      <c r="G68" s="239"/>
    </row>
    <row r="69" spans="2:7" ht="15.75" customHeight="1">
      <c r="B69" s="213"/>
      <c r="C69" s="251"/>
      <c r="D69" s="251"/>
      <c r="E69" s="251"/>
      <c r="F69" s="251"/>
      <c r="G69" s="239"/>
    </row>
    <row r="70" spans="2:7" ht="15.75" customHeight="1">
      <c r="B70" s="213"/>
      <c r="C70" s="251"/>
      <c r="D70" s="251"/>
      <c r="E70" s="251"/>
      <c r="F70" s="251"/>
      <c r="G70" s="239"/>
    </row>
    <row r="71" spans="2:7" ht="15.75" customHeight="1">
      <c r="B71" s="213"/>
      <c r="C71" s="251"/>
      <c r="D71" s="251"/>
      <c r="E71" s="251"/>
      <c r="F71" s="251"/>
      <c r="G71" s="239"/>
    </row>
    <row r="72" spans="2:7" ht="86.25" customHeight="1">
      <c r="B72" s="213"/>
      <c r="C72" s="216"/>
      <c r="D72" s="216"/>
      <c r="E72" s="216"/>
      <c r="F72" s="216"/>
      <c r="G72" s="239"/>
    </row>
    <row r="73" spans="2:7" ht="86.25" customHeight="1">
      <c r="B73" s="242"/>
      <c r="C73" s="216"/>
      <c r="D73" s="216"/>
      <c r="E73" s="216"/>
      <c r="F73" s="216"/>
      <c r="G73" s="239"/>
    </row>
    <row r="74" spans="2:7" ht="86.25" customHeight="1">
      <c r="B74" s="242"/>
      <c r="C74" s="216"/>
      <c r="D74" s="216"/>
      <c r="E74" s="216"/>
      <c r="F74" s="216"/>
      <c r="G74" s="239"/>
    </row>
    <row r="75" spans="2:7" ht="34.5" customHeight="1">
      <c r="B75" s="87"/>
      <c r="C75" s="88"/>
      <c r="D75" s="88"/>
      <c r="E75" s="88"/>
      <c r="F75" s="200"/>
      <c r="G75" s="89"/>
    </row>
    <row r="76" spans="2:7" ht="15.75" customHeight="1">
      <c r="B76" s="45"/>
      <c r="C76" s="45"/>
      <c r="D76" s="45"/>
      <c r="E76" s="45"/>
      <c r="F76" s="202"/>
      <c r="G76" s="48"/>
    </row>
    <row r="77" spans="2:7" ht="15.75" customHeight="1">
      <c r="B77" s="45"/>
      <c r="C77" s="45"/>
      <c r="D77" s="45"/>
      <c r="E77" s="45"/>
      <c r="F77" s="202"/>
      <c r="G77" s="48"/>
    </row>
    <row r="78" spans="2:7" ht="15.75" customHeight="1">
      <c r="B78" s="45"/>
      <c r="C78" s="45"/>
      <c r="D78" s="45"/>
      <c r="E78" s="45"/>
      <c r="F78" s="202"/>
      <c r="G78" s="48"/>
    </row>
    <row r="79" spans="2:7" ht="22.5" customHeight="1">
      <c r="B79" s="45"/>
      <c r="C79" s="45"/>
      <c r="D79" s="45"/>
      <c r="E79" s="45"/>
      <c r="F79" s="202"/>
      <c r="G79" s="48"/>
    </row>
    <row r="80" spans="2:7" ht="21.75" customHeight="1">
      <c r="B80" s="240" t="s">
        <v>121</v>
      </c>
      <c r="C80" s="216"/>
      <c r="D80" s="216"/>
      <c r="E80" s="45"/>
      <c r="F80" s="202"/>
      <c r="G80" s="48"/>
    </row>
    <row r="81" spans="2:7" ht="27.75" customHeight="1">
      <c r="B81" s="238" t="s">
        <v>122</v>
      </c>
      <c r="C81" s="230"/>
      <c r="D81" s="230"/>
      <c r="E81" s="230"/>
      <c r="F81" s="230"/>
      <c r="G81" s="227"/>
    </row>
    <row r="82" spans="2:7" ht="15.75" customHeight="1">
      <c r="B82" s="213"/>
      <c r="C82" s="225"/>
      <c r="D82" s="225"/>
      <c r="E82" s="225"/>
      <c r="F82" s="225"/>
      <c r="G82" s="239"/>
    </row>
    <row r="83" spans="2:7" ht="15.75" customHeight="1">
      <c r="B83" s="213"/>
      <c r="C83" s="225"/>
      <c r="D83" s="225"/>
      <c r="E83" s="225"/>
      <c r="F83" s="225"/>
      <c r="G83" s="239"/>
    </row>
    <row r="84" spans="2:7" ht="15.75" customHeight="1">
      <c r="B84" s="213"/>
      <c r="C84" s="225"/>
      <c r="D84" s="225"/>
      <c r="E84" s="225"/>
      <c r="F84" s="225"/>
      <c r="G84" s="239"/>
    </row>
    <row r="85" spans="2:7" ht="15.75" customHeight="1">
      <c r="B85" s="214"/>
      <c r="C85" s="231"/>
      <c r="D85" s="231"/>
      <c r="E85" s="231"/>
      <c r="F85" s="231"/>
      <c r="G85" s="228"/>
    </row>
    <row r="86" spans="2:7" ht="27.75" customHeight="1">
      <c r="B86" s="20"/>
      <c r="C86" s="21"/>
      <c r="D86" s="21"/>
      <c r="E86" s="21"/>
      <c r="F86" s="21"/>
      <c r="G86" s="86"/>
    </row>
    <row r="87" spans="2:7" ht="15.75" customHeight="1">
      <c r="B87" s="241" t="s">
        <v>123</v>
      </c>
      <c r="C87" s="216"/>
      <c r="D87" s="216"/>
      <c r="E87" s="216"/>
      <c r="F87" s="216"/>
      <c r="G87" s="239"/>
    </row>
    <row r="88" spans="2:7" ht="15.75" customHeight="1">
      <c r="B88" s="213"/>
      <c r="C88" s="225"/>
      <c r="D88" s="225"/>
      <c r="E88" s="225"/>
      <c r="F88" s="225"/>
      <c r="G88" s="239"/>
    </row>
    <row r="89" spans="2:7" ht="15.75" customHeight="1">
      <c r="B89" s="213"/>
      <c r="C89" s="225"/>
      <c r="D89" s="225"/>
      <c r="E89" s="225"/>
      <c r="F89" s="225"/>
      <c r="G89" s="239"/>
    </row>
    <row r="90" spans="2:7" ht="15.75" customHeight="1">
      <c r="B90" s="213"/>
      <c r="C90" s="225"/>
      <c r="D90" s="225"/>
      <c r="E90" s="225"/>
      <c r="F90" s="225"/>
      <c r="G90" s="239"/>
    </row>
    <row r="91" spans="2:7" ht="15.75" hidden="1" customHeight="1">
      <c r="B91" s="213"/>
      <c r="C91" s="225"/>
      <c r="D91" s="225"/>
      <c r="E91" s="225"/>
      <c r="F91" s="225"/>
      <c r="G91" s="239"/>
    </row>
    <row r="92" spans="2:7" ht="29.25" hidden="1" customHeight="1">
      <c r="B92" s="213"/>
      <c r="C92" s="216"/>
      <c r="D92" s="216"/>
      <c r="E92" s="216"/>
      <c r="F92" s="216"/>
      <c r="G92" s="239"/>
    </row>
    <row r="93" spans="2:7" ht="39" customHeight="1">
      <c r="B93" s="242"/>
      <c r="C93" s="216"/>
      <c r="D93" s="216"/>
      <c r="E93" s="216"/>
      <c r="F93" s="216"/>
      <c r="G93" s="239"/>
    </row>
    <row r="94" spans="2:7" ht="31.5" customHeight="1">
      <c r="B94" s="242"/>
      <c r="C94" s="216"/>
      <c r="D94" s="216"/>
      <c r="E94" s="216"/>
      <c r="F94" s="216"/>
      <c r="G94" s="239"/>
    </row>
  </sheetData>
  <mergeCells count="20">
    <mergeCell ref="B87:G92"/>
    <mergeCell ref="B93:G93"/>
    <mergeCell ref="B94:G94"/>
    <mergeCell ref="B41:F43"/>
    <mergeCell ref="B45:C45"/>
    <mergeCell ref="B60:D60"/>
    <mergeCell ref="B61:G65"/>
    <mergeCell ref="B67:G72"/>
    <mergeCell ref="B73:G73"/>
    <mergeCell ref="B74:G74"/>
    <mergeCell ref="B32:F32"/>
    <mergeCell ref="A44:A50"/>
    <mergeCell ref="B46:G49"/>
    <mergeCell ref="B80:D80"/>
    <mergeCell ref="B81:G85"/>
    <mergeCell ref="B2:G3"/>
    <mergeCell ref="B4:G5"/>
    <mergeCell ref="B7:G7"/>
    <mergeCell ref="B8:D8"/>
    <mergeCell ref="E8:G8"/>
  </mergeCells>
  <conditionalFormatting sqref="E12:E30">
    <cfRule type="cellIs" dxfId="23" priority="1" operator="equal">
      <formula>"NÃO REALIZADO"</formula>
    </cfRule>
    <cfRule type="cellIs" dxfId="22" priority="2" operator="equal">
      <formula>"EM ELABORAÇÃO"</formula>
    </cfRule>
    <cfRule type="containsText" dxfId="21" priority="3" operator="containsText" text="&quot;REALIZADO&quot;">
      <formula>NOT(ISERROR(SEARCH(("""REALIZADO"""),(E12))))</formula>
    </cfRule>
  </conditionalFormatting>
  <dataValidations count="3">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F13 D12:D30" xr:uid="{00000000-0002-0000-0200-000001000000}">
      <formula1>"UFSJ,CSA,CDB,CTAN,CCO,CAP,CSL,3 campi SJDR"</formula1>
    </dataValidation>
    <dataValidation type="list" allowBlank="1" showInputMessage="1" showErrorMessage="1" prompt=" - " sqref="E12:E30" xr:uid="{00000000-0002-0000-0200-000002000000}">
      <formula1>$R$11:$R$13</formula1>
    </dataValidation>
    <dataValidation type="list" allowBlank="1" showInputMessage="1" showErrorMessage="1" prompt=" -  - " sqref="E8" xr:uid="{00000000-0002-0000-0200-000000000000}">
      <formula1>$U$8:$U$33</formula1>
    </dataValidation>
  </dataValidation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X67"/>
  <sheetViews>
    <sheetView topLeftCell="A25" zoomScale="50" zoomScaleNormal="50" workbookViewId="0">
      <selection activeCell="E29" sqref="E29:E32"/>
    </sheetView>
  </sheetViews>
  <sheetFormatPr defaultColWidth="14.453125" defaultRowHeight="15" customHeight="1"/>
  <cols>
    <col min="1" max="1" width="9" customWidth="1"/>
    <col min="2" max="2" width="59.26953125" customWidth="1"/>
    <col min="3" max="3" width="79.453125" customWidth="1"/>
    <col min="4" max="4" width="30.453125" customWidth="1"/>
    <col min="5" max="5" width="37.54296875" customWidth="1"/>
    <col min="6" max="6" width="21.453125" customWidth="1"/>
    <col min="7" max="7" width="27.453125" customWidth="1"/>
    <col min="8" max="8" width="27" customWidth="1"/>
    <col min="9" max="9" width="20.453125" customWidth="1"/>
    <col min="10" max="10" width="20.81640625" customWidth="1"/>
    <col min="11" max="11" width="37.453125" customWidth="1"/>
    <col min="12" max="16" width="28" customWidth="1"/>
    <col min="17" max="17" width="22.453125" customWidth="1"/>
    <col min="18" max="18" width="26.453125" customWidth="1"/>
    <col min="19" max="21" width="8.453125" customWidth="1"/>
    <col min="22" max="22" width="20.453125" customWidth="1"/>
    <col min="23" max="23" width="40.453125" customWidth="1"/>
    <col min="24" max="24" width="27.453125" customWidth="1"/>
    <col min="25" max="44" width="8.81640625" customWidth="1"/>
  </cols>
  <sheetData>
    <row r="2" spans="2:24" ht="14.5">
      <c r="B2" s="252" t="s">
        <v>124</v>
      </c>
      <c r="C2" s="230"/>
      <c r="D2" s="230"/>
      <c r="E2" s="230"/>
      <c r="F2" s="230"/>
      <c r="G2" s="230"/>
      <c r="H2" s="230"/>
      <c r="I2" s="230"/>
      <c r="J2" s="230"/>
      <c r="K2" s="230"/>
      <c r="L2" s="230"/>
      <c r="M2" s="230"/>
      <c r="N2" s="230"/>
      <c r="O2" s="230"/>
      <c r="P2" s="230"/>
      <c r="Q2" s="227"/>
      <c r="R2" s="91"/>
      <c r="S2" s="54"/>
      <c r="T2" s="54"/>
      <c r="U2" s="54"/>
      <c r="V2" s="54"/>
      <c r="W2" s="54"/>
      <c r="X2" s="54"/>
    </row>
    <row r="3" spans="2:24" ht="34.5" customHeight="1">
      <c r="B3" s="214"/>
      <c r="C3" s="231"/>
      <c r="D3" s="231"/>
      <c r="E3" s="231"/>
      <c r="F3" s="231"/>
      <c r="G3" s="231"/>
      <c r="H3" s="231"/>
      <c r="I3" s="231"/>
      <c r="J3" s="231"/>
      <c r="K3" s="231"/>
      <c r="L3" s="231"/>
      <c r="M3" s="231"/>
      <c r="N3" s="231"/>
      <c r="O3" s="231"/>
      <c r="P3" s="231"/>
      <c r="Q3" s="228"/>
      <c r="R3" s="91"/>
      <c r="S3" s="54"/>
      <c r="T3" s="54"/>
      <c r="U3" s="54"/>
      <c r="V3" s="54"/>
      <c r="W3" s="54"/>
      <c r="X3" s="54"/>
    </row>
    <row r="4" spans="2:24" ht="39.75" customHeight="1">
      <c r="B4" s="253" t="s">
        <v>125</v>
      </c>
      <c r="C4" s="231"/>
      <c r="D4" s="231"/>
      <c r="E4" s="231"/>
      <c r="F4" s="231"/>
      <c r="G4" s="231"/>
      <c r="H4" s="231"/>
      <c r="I4" s="231"/>
      <c r="J4" s="231"/>
      <c r="K4" s="231"/>
      <c r="L4" s="231"/>
      <c r="M4" s="231"/>
      <c r="N4" s="231"/>
      <c r="O4" s="231"/>
      <c r="P4" s="231"/>
      <c r="Q4" s="228"/>
      <c r="R4" s="91"/>
      <c r="S4" s="54"/>
      <c r="T4" s="54"/>
      <c r="U4" s="54"/>
      <c r="V4" s="54"/>
      <c r="W4" s="54"/>
      <c r="X4" s="54"/>
    </row>
    <row r="5" spans="2:24" ht="39.75" customHeight="1">
      <c r="B5" s="254" t="s">
        <v>126</v>
      </c>
      <c r="C5" s="234"/>
      <c r="D5" s="234"/>
      <c r="E5" s="234"/>
      <c r="F5" s="234"/>
      <c r="G5" s="234"/>
      <c r="H5" s="234"/>
      <c r="I5" s="234"/>
      <c r="J5" s="234"/>
      <c r="K5" s="234"/>
      <c r="L5" s="234"/>
      <c r="M5" s="234"/>
      <c r="N5" s="234"/>
      <c r="O5" s="234"/>
      <c r="P5" s="234"/>
      <c r="Q5" s="222"/>
      <c r="R5" s="91"/>
      <c r="S5" s="54"/>
      <c r="T5" s="54"/>
      <c r="U5" s="54"/>
      <c r="V5" s="54"/>
      <c r="W5" s="54"/>
      <c r="X5" s="54"/>
    </row>
    <row r="6" spans="2:24" ht="39.75" customHeight="1">
      <c r="B6" s="92"/>
      <c r="C6" s="92"/>
      <c r="D6" s="92"/>
      <c r="E6" s="92"/>
      <c r="F6" s="92"/>
      <c r="G6" s="92"/>
      <c r="H6" s="92"/>
      <c r="I6" s="92"/>
      <c r="J6" s="92"/>
      <c r="K6" s="92"/>
      <c r="L6" s="92"/>
      <c r="M6" s="92"/>
      <c r="N6" s="92"/>
      <c r="O6" s="92"/>
      <c r="P6" s="92"/>
      <c r="Q6" s="92"/>
      <c r="R6" s="91"/>
      <c r="S6" s="54"/>
      <c r="T6" s="54"/>
      <c r="U6" s="54"/>
      <c r="V6" s="54"/>
      <c r="W6" s="54"/>
      <c r="X6" s="54"/>
    </row>
    <row r="7" spans="2:24" ht="39.75" customHeight="1">
      <c r="B7" s="92"/>
      <c r="C7" s="255" t="s">
        <v>127</v>
      </c>
      <c r="D7" s="230"/>
      <c r="E7" s="230"/>
      <c r="F7" s="230"/>
      <c r="G7" s="227"/>
      <c r="H7" s="91"/>
      <c r="I7" s="92"/>
      <c r="J7" s="92"/>
      <c r="K7" s="92"/>
      <c r="L7" s="92"/>
      <c r="M7" s="92"/>
      <c r="N7" s="92"/>
      <c r="O7" s="92"/>
      <c r="P7" s="92"/>
      <c r="Q7" s="92"/>
      <c r="R7" s="91"/>
      <c r="S7" s="54"/>
      <c r="T7" s="54"/>
      <c r="U7" s="54"/>
      <c r="V7" s="54"/>
      <c r="W7" s="54"/>
      <c r="X7" s="54"/>
    </row>
    <row r="8" spans="2:24" ht="11.25" customHeight="1">
      <c r="B8" s="92"/>
      <c r="C8" s="214"/>
      <c r="D8" s="231"/>
      <c r="E8" s="231"/>
      <c r="F8" s="231"/>
      <c r="G8" s="228"/>
      <c r="H8" s="91"/>
      <c r="I8" s="92"/>
      <c r="J8" s="92"/>
      <c r="K8" s="92"/>
      <c r="L8" s="92"/>
      <c r="M8" s="92"/>
      <c r="N8" s="92"/>
      <c r="O8" s="92"/>
      <c r="P8" s="92"/>
      <c r="Q8" s="92"/>
      <c r="R8" s="91"/>
      <c r="S8" s="54"/>
      <c r="T8" s="54"/>
      <c r="U8" s="54"/>
      <c r="V8" s="54"/>
      <c r="W8" s="54"/>
      <c r="X8" s="54"/>
    </row>
    <row r="9" spans="2:24" ht="76.5" customHeight="1">
      <c r="B9" s="92"/>
      <c r="C9" s="256" t="s">
        <v>128</v>
      </c>
      <c r="D9" s="22" t="s">
        <v>129</v>
      </c>
      <c r="E9" s="22" t="s">
        <v>130</v>
      </c>
      <c r="F9" s="22" t="s">
        <v>131</v>
      </c>
      <c r="G9" s="22" t="s">
        <v>132</v>
      </c>
      <c r="H9" s="91"/>
      <c r="I9" s="92"/>
      <c r="J9" s="92"/>
      <c r="K9" s="92"/>
      <c r="L9" s="92"/>
      <c r="M9" s="92"/>
      <c r="N9" s="92"/>
      <c r="O9" s="92"/>
      <c r="P9" s="92"/>
      <c r="Q9" s="92"/>
      <c r="R9" s="91"/>
      <c r="S9" s="54"/>
      <c r="T9" s="54"/>
      <c r="U9" s="54"/>
      <c r="V9" s="54"/>
      <c r="W9" s="54"/>
      <c r="X9" s="54"/>
    </row>
    <row r="10" spans="2:24" ht="52.5" customHeight="1">
      <c r="B10" s="92"/>
      <c r="C10" s="211"/>
      <c r="D10" s="23">
        <v>1.2</v>
      </c>
      <c r="E10" s="23" t="s">
        <v>133</v>
      </c>
      <c r="F10" s="23" t="s">
        <v>134</v>
      </c>
      <c r="G10" s="23" t="s">
        <v>135</v>
      </c>
      <c r="H10" s="91"/>
      <c r="I10" s="92"/>
      <c r="J10" s="92"/>
      <c r="K10" s="92"/>
      <c r="L10" s="92"/>
      <c r="M10" s="92"/>
      <c r="N10" s="92"/>
      <c r="O10" s="92"/>
      <c r="P10" s="92"/>
      <c r="Q10" s="92"/>
      <c r="R10" s="91"/>
      <c r="S10" s="54"/>
      <c r="T10" s="54"/>
      <c r="U10" s="54"/>
      <c r="V10" s="54"/>
      <c r="W10" s="54"/>
      <c r="X10" s="54"/>
    </row>
    <row r="11" spans="2:24" ht="52.5" customHeight="1">
      <c r="B11" s="92"/>
      <c r="C11" s="93"/>
      <c r="D11" s="94"/>
      <c r="E11" s="94"/>
      <c r="F11" s="94"/>
      <c r="G11" s="94"/>
      <c r="H11" s="91"/>
      <c r="I11" s="92"/>
      <c r="J11" s="92"/>
      <c r="K11" s="92"/>
      <c r="L11" s="92"/>
      <c r="M11" s="92"/>
      <c r="N11" s="92"/>
      <c r="O11" s="92"/>
      <c r="P11" s="92"/>
      <c r="Q11" s="92"/>
      <c r="R11" s="91"/>
      <c r="S11" s="54"/>
      <c r="T11" s="54"/>
      <c r="U11" s="54"/>
      <c r="V11" s="54"/>
      <c r="W11" s="54"/>
      <c r="X11" s="54"/>
    </row>
    <row r="12" spans="2:24" ht="39.75" customHeight="1">
      <c r="B12" s="92"/>
      <c r="C12" s="92"/>
      <c r="D12" s="92"/>
      <c r="E12" s="92"/>
      <c r="F12" s="92"/>
      <c r="G12" s="92"/>
      <c r="H12" s="92"/>
      <c r="I12" s="92"/>
      <c r="J12" s="92"/>
      <c r="K12" s="92"/>
      <c r="L12" s="92"/>
      <c r="M12" s="92"/>
      <c r="N12" s="92"/>
      <c r="O12" s="92"/>
      <c r="P12" s="92"/>
      <c r="Q12" s="92"/>
      <c r="R12" s="91"/>
      <c r="S12" s="54"/>
      <c r="T12" s="54"/>
      <c r="U12" s="54"/>
      <c r="V12" s="54"/>
      <c r="W12" s="54"/>
      <c r="X12" s="54"/>
    </row>
    <row r="13" spans="2:24" ht="28.5" customHeight="1">
      <c r="B13" s="96"/>
      <c r="C13" s="97"/>
      <c r="D13" s="96"/>
      <c r="E13" s="96"/>
      <c r="F13" s="97"/>
      <c r="G13" s="96"/>
      <c r="H13" s="96"/>
      <c r="I13" s="96"/>
      <c r="J13" s="96"/>
      <c r="K13" s="96"/>
      <c r="L13" s="96"/>
      <c r="M13" s="96"/>
      <c r="N13" s="96"/>
      <c r="O13" s="96"/>
      <c r="P13" s="96"/>
      <c r="Q13" s="96"/>
      <c r="R13" s="91">
        <v>1</v>
      </c>
      <c r="S13" s="54" t="s">
        <v>136</v>
      </c>
      <c r="T13" s="54"/>
      <c r="U13" s="54" t="s">
        <v>137</v>
      </c>
      <c r="V13" s="54"/>
      <c r="W13" s="54" t="s">
        <v>138</v>
      </c>
      <c r="X13" s="54" t="s">
        <v>60</v>
      </c>
    </row>
    <row r="14" spans="2:24" ht="15.75" customHeight="1">
      <c r="B14" s="257" t="s">
        <v>139</v>
      </c>
      <c r="C14" s="258" t="s">
        <v>140</v>
      </c>
      <c r="D14" s="244"/>
      <c r="E14" s="245"/>
      <c r="F14" s="258" t="s">
        <v>141</v>
      </c>
      <c r="G14" s="244"/>
      <c r="H14" s="244"/>
      <c r="I14" s="245"/>
      <c r="J14" s="258" t="s">
        <v>142</v>
      </c>
      <c r="K14" s="244"/>
      <c r="L14" s="245"/>
      <c r="M14" s="98"/>
      <c r="N14" s="98"/>
      <c r="O14" s="98"/>
      <c r="P14" s="98"/>
      <c r="Q14" s="98"/>
      <c r="R14" s="94">
        <v>2</v>
      </c>
      <c r="S14" s="56" t="s">
        <v>143</v>
      </c>
      <c r="T14" s="56"/>
      <c r="U14" s="56" t="s">
        <v>144</v>
      </c>
      <c r="V14" s="56"/>
      <c r="W14" s="56" t="s">
        <v>145</v>
      </c>
      <c r="X14" s="56" t="s">
        <v>66</v>
      </c>
    </row>
    <row r="15" spans="2:24" ht="37.5" customHeight="1">
      <c r="B15" s="213"/>
      <c r="C15" s="259"/>
      <c r="D15" s="231"/>
      <c r="E15" s="260"/>
      <c r="F15" s="259"/>
      <c r="G15" s="231"/>
      <c r="H15" s="231"/>
      <c r="I15" s="260"/>
      <c r="J15" s="259"/>
      <c r="K15" s="231"/>
      <c r="L15" s="260"/>
      <c r="M15" s="98"/>
      <c r="N15" s="98"/>
      <c r="O15" s="98"/>
      <c r="P15" s="98"/>
      <c r="Q15" s="98"/>
      <c r="R15" s="94">
        <v>3</v>
      </c>
      <c r="S15" s="56"/>
      <c r="T15" s="56"/>
      <c r="U15" s="56" t="s">
        <v>146</v>
      </c>
      <c r="V15" s="56"/>
      <c r="W15" s="56" t="s">
        <v>147</v>
      </c>
      <c r="X15" s="56" t="s">
        <v>70</v>
      </c>
    </row>
    <row r="16" spans="2:24" ht="75" customHeight="1">
      <c r="B16" s="213"/>
      <c r="C16" s="24" t="s">
        <v>148</v>
      </c>
      <c r="D16" s="99" t="s">
        <v>149</v>
      </c>
      <c r="E16" s="25" t="s">
        <v>150</v>
      </c>
      <c r="F16" s="24" t="s">
        <v>151</v>
      </c>
      <c r="G16" s="26" t="s">
        <v>152</v>
      </c>
      <c r="H16" s="26" t="s">
        <v>153</v>
      </c>
      <c r="I16" s="25" t="s">
        <v>154</v>
      </c>
      <c r="J16" s="24" t="s">
        <v>155</v>
      </c>
      <c r="K16" s="26" t="s">
        <v>156</v>
      </c>
      <c r="L16" s="159" t="s">
        <v>157</v>
      </c>
      <c r="M16" s="100"/>
      <c r="N16" s="100"/>
      <c r="O16" s="100"/>
      <c r="P16" s="100"/>
      <c r="Q16" s="100"/>
      <c r="R16" s="101">
        <v>4</v>
      </c>
      <c r="S16" s="100"/>
      <c r="T16" s="100"/>
      <c r="U16" s="100" t="s">
        <v>158</v>
      </c>
      <c r="V16" s="100"/>
      <c r="W16" s="100" t="s">
        <v>159</v>
      </c>
      <c r="X16" s="100"/>
    </row>
    <row r="17" spans="1:24" ht="75" customHeight="1">
      <c r="A17" s="166"/>
      <c r="B17" s="167" t="str">
        <f>'PLANO DE AÇÃO (OBJ.1)'!B12</f>
        <v xml:space="preserve">Diagnóstico de retenção e evasão / Projeto Trajetória </v>
      </c>
      <c r="C17" s="168" t="s">
        <v>160</v>
      </c>
      <c r="D17" s="168" t="s">
        <v>161</v>
      </c>
      <c r="E17" s="168" t="s">
        <v>144</v>
      </c>
      <c r="F17" s="169">
        <v>3</v>
      </c>
      <c r="G17" s="169">
        <v>3</v>
      </c>
      <c r="H17" s="169">
        <f t="shared" ref="H17" si="0">F17*G17</f>
        <v>9</v>
      </c>
      <c r="I17" s="169" t="str">
        <f t="shared" ref="I17" si="1">IF(H17&lt;3,"Baixo",IF(AND(H17&lt;7,H17&gt;=3),"Médio",IF(AND(H17&lt;13,H17&gt;=8),"Alto","Extremo")))</f>
        <v>Alto</v>
      </c>
      <c r="J17" s="168" t="s">
        <v>138</v>
      </c>
      <c r="K17" s="168" t="s">
        <v>162</v>
      </c>
      <c r="L17" s="160" t="s">
        <v>60</v>
      </c>
      <c r="M17" s="100"/>
      <c r="N17" s="100"/>
      <c r="O17" s="100"/>
      <c r="P17" s="100"/>
      <c r="Q17" s="100"/>
      <c r="R17" s="101"/>
      <c r="S17" s="100"/>
      <c r="T17" s="100"/>
      <c r="U17" s="100"/>
      <c r="V17" s="100"/>
      <c r="W17" s="100"/>
      <c r="X17" s="100"/>
    </row>
    <row r="18" spans="1:24" ht="101.25" customHeight="1">
      <c r="A18" s="166"/>
      <c r="B18" s="167" t="str">
        <f>'PLANO DE AÇÃO (OBJ.1)'!B13</f>
        <v xml:space="preserve">Secretaria de gestão dos programas de Iniciação a docência PIBID e Residência Pedagogica </v>
      </c>
      <c r="C18" s="168" t="s">
        <v>163</v>
      </c>
      <c r="D18" s="168" t="s">
        <v>164</v>
      </c>
      <c r="E18" s="168" t="s">
        <v>144</v>
      </c>
      <c r="F18" s="169">
        <v>2</v>
      </c>
      <c r="G18" s="169">
        <v>3</v>
      </c>
      <c r="H18" s="169">
        <f t="shared" ref="H18" si="2">F18*G18</f>
        <v>6</v>
      </c>
      <c r="I18" s="169" t="str">
        <f t="shared" ref="I18:I19" si="3">IF(H18&lt;3,"Baixo",IF(AND(H18&lt;7,H18&gt;=3),"Médio",IF(AND(H18&lt;13,H18&gt;=8),"Alto","Extremo")))</f>
        <v>Médio</v>
      </c>
      <c r="J18" s="168" t="s">
        <v>138</v>
      </c>
      <c r="K18" s="168" t="s">
        <v>165</v>
      </c>
      <c r="L18" s="160" t="s">
        <v>60</v>
      </c>
      <c r="M18" s="95"/>
      <c r="N18" s="95"/>
      <c r="O18" s="95"/>
      <c r="P18" s="95"/>
      <c r="Q18" s="95"/>
      <c r="R18" s="102">
        <v>5</v>
      </c>
      <c r="S18" s="95"/>
    </row>
    <row r="19" spans="1:24" s="120" customFormat="1" ht="109.5" customHeight="1">
      <c r="A19" s="170"/>
      <c r="B19" s="171" t="str">
        <f>'PLANO DE AÇÃO (OBJ.1)'!B14</f>
        <v xml:space="preserve">Revisão das Resoluções CONEP 34/2021, 22/2021 e  26/2021 </v>
      </c>
      <c r="C19" s="172" t="s">
        <v>166</v>
      </c>
      <c r="D19" s="173" t="s">
        <v>167</v>
      </c>
      <c r="E19" s="174" t="s">
        <v>146</v>
      </c>
      <c r="F19" s="175">
        <v>2</v>
      </c>
      <c r="G19" s="169">
        <v>2</v>
      </c>
      <c r="H19" s="169">
        <f t="shared" ref="H19:H25" si="4">F19*G19</f>
        <v>4</v>
      </c>
      <c r="I19" s="169" t="str">
        <f t="shared" si="3"/>
        <v>Médio</v>
      </c>
      <c r="J19" s="168" t="s">
        <v>138</v>
      </c>
      <c r="K19" s="176" t="s">
        <v>168</v>
      </c>
      <c r="L19" s="162" t="s">
        <v>60</v>
      </c>
      <c r="M19" s="102"/>
      <c r="N19" s="95"/>
      <c r="O19" s="95"/>
      <c r="P19" s="95"/>
      <c r="Q19" s="95"/>
      <c r="R19" s="95"/>
      <c r="S19" s="95"/>
    </row>
    <row r="20" spans="1:24" s="163" customFormat="1" ht="109.5" customHeight="1">
      <c r="A20" s="177"/>
      <c r="B20" s="167" t="str">
        <f>'PLANO DE AÇÃO (OBJ.1)'!B15</f>
        <v xml:space="preserve"> Internacionalização dos PPCs pela inseção de UC optativas nos PPCs</v>
      </c>
      <c r="C20" s="168" t="s">
        <v>169</v>
      </c>
      <c r="D20" s="168" t="s">
        <v>170</v>
      </c>
      <c r="E20" s="168" t="s">
        <v>146</v>
      </c>
      <c r="F20" s="178">
        <v>2</v>
      </c>
      <c r="G20" s="169">
        <v>2</v>
      </c>
      <c r="H20" s="169">
        <f t="shared" si="4"/>
        <v>4</v>
      </c>
      <c r="I20" s="169" t="str">
        <f t="shared" ref="I20" si="5">IF(H20&lt;3,"Baixo",IF(AND(H20&lt;7,H20&gt;=3),"Médio",IF(AND(H20&lt;13,H20&gt;=8),"Alto","Extremo")))</f>
        <v>Médio</v>
      </c>
      <c r="J20" s="168" t="s">
        <v>159</v>
      </c>
      <c r="K20" s="179" t="s">
        <v>171</v>
      </c>
      <c r="L20" s="160" t="s">
        <v>60</v>
      </c>
      <c r="M20" s="164"/>
      <c r="N20" s="165"/>
      <c r="O20" s="165"/>
      <c r="P20" s="165"/>
      <c r="Q20" s="165"/>
      <c r="R20" s="165"/>
      <c r="S20" s="165"/>
    </row>
    <row r="21" spans="1:24" s="163" customFormat="1" ht="109.5" customHeight="1">
      <c r="B21" s="161" t="str">
        <f>'PLANO DE AÇÃO (OBJ.1)'!B16</f>
        <v xml:space="preserve">Curso de formação de coordenadores com aplicação semestral </v>
      </c>
      <c r="C21" s="180" t="s">
        <v>172</v>
      </c>
      <c r="D21" s="180" t="s">
        <v>173</v>
      </c>
      <c r="E21" s="180" t="s">
        <v>144</v>
      </c>
      <c r="F21" s="181">
        <v>3</v>
      </c>
      <c r="G21" s="182">
        <v>2</v>
      </c>
      <c r="H21" s="182">
        <f t="shared" si="4"/>
        <v>6</v>
      </c>
      <c r="I21" s="182" t="str">
        <f t="shared" ref="I21" si="6">IF(H21&lt;3,"Baixo",IF(AND(H21&lt;7,H21&gt;=3),"Médio",IF(AND(H21&lt;13,H21&gt;=8),"Alto","Extremo")))</f>
        <v>Médio</v>
      </c>
      <c r="J21" s="180" t="s">
        <v>159</v>
      </c>
      <c r="K21" s="183" t="s">
        <v>174</v>
      </c>
      <c r="L21" s="160" t="s">
        <v>60</v>
      </c>
      <c r="M21" s="164"/>
      <c r="N21" s="165"/>
      <c r="O21" s="165"/>
      <c r="P21" s="165"/>
      <c r="Q21" s="165"/>
      <c r="R21" s="165"/>
      <c r="S21" s="165"/>
    </row>
    <row r="22" spans="1:24" s="163" customFormat="1" ht="109.5" customHeight="1">
      <c r="B22" s="161" t="str">
        <f>'PLANO DE AÇÃO (OBJ.1)'!B17</f>
        <v>Restruturação do SERLE  - Setor de Regulação e Legislação da UFSJ</v>
      </c>
      <c r="C22" s="180" t="s">
        <v>175</v>
      </c>
      <c r="D22" s="180" t="s">
        <v>176</v>
      </c>
      <c r="E22" s="180" t="s">
        <v>144</v>
      </c>
      <c r="F22" s="181">
        <v>2</v>
      </c>
      <c r="G22" s="182">
        <v>2</v>
      </c>
      <c r="H22" s="182">
        <f t="shared" si="4"/>
        <v>4</v>
      </c>
      <c r="I22" s="182" t="str">
        <f t="shared" ref="I22" si="7">IF(H22&lt;3,"Baixo",IF(AND(H22&lt;7,H22&gt;=3),"Médio",IF(AND(H22&lt;13,H22&gt;=8),"Alto","Extremo")))</f>
        <v>Médio</v>
      </c>
      <c r="J22" s="180" t="s">
        <v>159</v>
      </c>
      <c r="K22" s="183" t="s">
        <v>177</v>
      </c>
      <c r="L22" s="160" t="s">
        <v>60</v>
      </c>
      <c r="M22" s="164"/>
      <c r="N22" s="165"/>
      <c r="O22" s="165"/>
      <c r="P22" s="165"/>
      <c r="Q22" s="165"/>
      <c r="R22" s="165"/>
      <c r="S22" s="165"/>
    </row>
    <row r="23" spans="1:24" s="163" customFormat="1" ht="109.5" customHeight="1">
      <c r="B23" s="161" t="str">
        <f>'PLANO DE AÇÃO (OBJ.1)'!B18</f>
        <v>Diagnóstico do estudo da distribuição do orçamento das unidades acadêmicas / Portaria PROEN 12/2023</v>
      </c>
      <c r="C23" s="180" t="s">
        <v>178</v>
      </c>
      <c r="D23" s="180" t="s">
        <v>164</v>
      </c>
      <c r="E23" s="180" t="s">
        <v>144</v>
      </c>
      <c r="F23" s="181">
        <v>2</v>
      </c>
      <c r="G23" s="182">
        <v>2</v>
      </c>
      <c r="H23" s="182">
        <f t="shared" si="4"/>
        <v>4</v>
      </c>
      <c r="I23" s="182" t="str">
        <f t="shared" ref="I23" si="8">IF(H23&lt;3,"Baixo",IF(AND(H23&lt;7,H23&gt;=3),"Médio",IF(AND(H23&lt;13,H23&gt;=8),"Alto","Extremo")))</f>
        <v>Médio</v>
      </c>
      <c r="J23" s="180" t="s">
        <v>159</v>
      </c>
      <c r="K23" s="183" t="s">
        <v>179</v>
      </c>
      <c r="L23" s="160" t="s">
        <v>66</v>
      </c>
      <c r="M23" s="164"/>
      <c r="N23" s="165"/>
      <c r="O23" s="165"/>
      <c r="P23" s="165"/>
      <c r="Q23" s="165"/>
      <c r="R23" s="165"/>
      <c r="S23" s="165"/>
    </row>
    <row r="24" spans="1:24" s="177" customFormat="1" ht="109.5" customHeight="1">
      <c r="B24" s="167" t="str">
        <f>'PLANO DE AÇÃO (OBJ.1)'!B19</f>
        <v>Programa de Formação Continuada Docente para a comunidade interna e a rede de escolas públicas parceiras</v>
      </c>
      <c r="C24" s="168" t="s">
        <v>180</v>
      </c>
      <c r="D24" s="168" t="s">
        <v>181</v>
      </c>
      <c r="E24" s="168" t="s">
        <v>144</v>
      </c>
      <c r="F24" s="186">
        <v>2</v>
      </c>
      <c r="G24" s="169">
        <v>2</v>
      </c>
      <c r="H24" s="169">
        <f t="shared" si="4"/>
        <v>4</v>
      </c>
      <c r="I24" s="169" t="str">
        <f t="shared" ref="I24" si="9">IF(H24&lt;3,"Baixo",IF(AND(H24&lt;7,H24&gt;=3),"Médio",IF(AND(H24&lt;13,H24&gt;=8),"Alto","Extremo")))</f>
        <v>Médio</v>
      </c>
      <c r="J24" s="168" t="s">
        <v>159</v>
      </c>
      <c r="K24" s="179" t="s">
        <v>182</v>
      </c>
      <c r="L24" s="169" t="s">
        <v>60</v>
      </c>
      <c r="M24" s="184"/>
      <c r="N24" s="185"/>
      <c r="O24" s="185"/>
      <c r="P24" s="185"/>
      <c r="Q24" s="185"/>
      <c r="R24" s="185"/>
      <c r="S24" s="185"/>
    </row>
    <row r="25" spans="1:24" s="177" customFormat="1" ht="109.5" customHeight="1">
      <c r="B25" s="167" t="str">
        <f>'PLANO DE AÇÃO (OBJ.1)'!B20</f>
        <v xml:space="preserve">Formalização do Fórum das Licenciaturas </v>
      </c>
      <c r="C25" s="168" t="s">
        <v>183</v>
      </c>
      <c r="D25" s="168" t="s">
        <v>184</v>
      </c>
      <c r="E25" s="168" t="s">
        <v>144</v>
      </c>
      <c r="F25" s="186">
        <v>2</v>
      </c>
      <c r="G25" s="169">
        <v>2</v>
      </c>
      <c r="H25" s="169">
        <f t="shared" si="4"/>
        <v>4</v>
      </c>
      <c r="I25" s="169" t="str">
        <f t="shared" ref="I25" si="10">IF(H25&lt;3,"Baixo",IF(AND(H25&lt;7,H25&gt;=3),"Médio",IF(AND(H25&lt;13,H25&gt;=8),"Alto","Extremo")))</f>
        <v>Médio</v>
      </c>
      <c r="J25" s="168" t="s">
        <v>159</v>
      </c>
      <c r="K25" s="179" t="s">
        <v>185</v>
      </c>
      <c r="L25" s="169" t="s">
        <v>60</v>
      </c>
      <c r="M25" s="184"/>
      <c r="N25" s="185"/>
      <c r="O25" s="185"/>
      <c r="P25" s="185"/>
      <c r="Q25" s="185"/>
      <c r="R25" s="185"/>
      <c r="S25" s="185"/>
    </row>
    <row r="26" spans="1:24" s="120" customFormat="1" ht="109.5" customHeight="1">
      <c r="A26" s="187"/>
      <c r="B26" s="188" t="str">
        <f>'PLANO DE AÇÃO (OBJ.1)'!B21</f>
        <v>Simpósio de Iniciação a Docência para apresentação de trabalhos e atendimento de demandas da rede</v>
      </c>
      <c r="C26" s="168" t="s">
        <v>186</v>
      </c>
      <c r="D26" s="180" t="s">
        <v>164</v>
      </c>
      <c r="E26" s="180" t="s">
        <v>144</v>
      </c>
      <c r="F26" s="182">
        <v>2</v>
      </c>
      <c r="G26" s="182">
        <v>2</v>
      </c>
      <c r="H26" s="169">
        <f t="shared" ref="H26" si="11">F26*G26</f>
        <v>4</v>
      </c>
      <c r="I26" s="169" t="str">
        <f t="shared" ref="I26" si="12">IF(H26&lt;3,"Baixo",IF(AND(H26&lt;7,H26&gt;=3),"Médio",IF(AND(H26&lt;13,H26&gt;=8),"Alto","Extremo")))</f>
        <v>Médio</v>
      </c>
      <c r="J26" s="168" t="s">
        <v>159</v>
      </c>
      <c r="K26" s="180" t="s">
        <v>187</v>
      </c>
      <c r="L26" s="182" t="s">
        <v>60</v>
      </c>
      <c r="M26" s="102"/>
      <c r="N26" s="95"/>
      <c r="O26" s="95"/>
      <c r="P26" s="95"/>
      <c r="Q26" s="95"/>
      <c r="R26" s="95"/>
      <c r="S26" s="95"/>
    </row>
    <row r="27" spans="1:24" s="120" customFormat="1" ht="109.5" customHeight="1">
      <c r="A27" s="187"/>
      <c r="B27" s="188" t="str">
        <f>'PLANO DE AÇÃO (OBJ.1)'!B22</f>
        <v>Ter mais de 50% dos projetos pedagógicos do bacharelado aprovados no CONEP</v>
      </c>
      <c r="C27" s="168" t="s">
        <v>188</v>
      </c>
      <c r="D27" s="180" t="s">
        <v>189</v>
      </c>
      <c r="E27" s="180" t="s">
        <v>144</v>
      </c>
      <c r="F27" s="182">
        <v>3</v>
      </c>
      <c r="G27" s="182">
        <v>3</v>
      </c>
      <c r="H27" s="169">
        <f t="shared" ref="H27" si="13">F27*G27</f>
        <v>9</v>
      </c>
      <c r="I27" s="169" t="str">
        <f t="shared" ref="I27" si="14">IF(H27&lt;3,"Baixo",IF(AND(H27&lt;7,H27&gt;=3),"Médio",IF(AND(H27&lt;13,H27&gt;=8),"Alto","Extremo")))</f>
        <v>Alto</v>
      </c>
      <c r="J27" s="168" t="s">
        <v>159</v>
      </c>
      <c r="K27" s="180" t="s">
        <v>190</v>
      </c>
      <c r="L27" s="182" t="s">
        <v>60</v>
      </c>
      <c r="M27" s="102"/>
      <c r="N27" s="95"/>
      <c r="O27" s="95"/>
      <c r="P27" s="95"/>
      <c r="Q27" s="95"/>
      <c r="R27" s="95"/>
      <c r="S27" s="95"/>
    </row>
    <row r="28" spans="1:24" s="120" customFormat="1" ht="109.5" customHeight="1">
      <c r="A28" s="187"/>
      <c r="B28" s="188" t="str">
        <f>'PLANO DE AÇÃO (OBJ.1)'!B23</f>
        <v>Ter mais de 50% dos projetos pedagógicos do bacharelado em execução para 2024/1</v>
      </c>
      <c r="C28" s="168" t="s">
        <v>191</v>
      </c>
      <c r="D28" s="180" t="s">
        <v>189</v>
      </c>
      <c r="E28" s="180" t="s">
        <v>144</v>
      </c>
      <c r="F28" s="182">
        <v>3</v>
      </c>
      <c r="G28" s="182">
        <v>3</v>
      </c>
      <c r="H28" s="169">
        <f t="shared" ref="H28" si="15">F28*G28</f>
        <v>9</v>
      </c>
      <c r="I28" s="169" t="str">
        <f t="shared" ref="I28" si="16">IF(H28&lt;3,"Baixo",IF(AND(H28&lt;7,H28&gt;=3),"Médio",IF(AND(H28&lt;13,H28&gt;=8),"Alto","Extremo")))</f>
        <v>Alto</v>
      </c>
      <c r="J28" s="180" t="s">
        <v>159</v>
      </c>
      <c r="K28" s="180" t="s">
        <v>190</v>
      </c>
      <c r="L28" s="182" t="s">
        <v>60</v>
      </c>
      <c r="M28" s="102"/>
      <c r="N28" s="95"/>
      <c r="O28" s="95"/>
      <c r="P28" s="95"/>
      <c r="Q28" s="95"/>
      <c r="R28" s="95"/>
      <c r="S28" s="95"/>
    </row>
    <row r="29" spans="1:24" s="120" customFormat="1" ht="109.5" customHeight="1">
      <c r="A29" s="187"/>
      <c r="B29" s="188" t="str">
        <f>'PLANO DE AÇÃO (OBJ.1)'!B24</f>
        <v>Montar estrutura de atendimento que favoreça e de suporte para o credenciamento da matematica nota 3 ou &gt;</v>
      </c>
      <c r="C29" s="180" t="s">
        <v>192</v>
      </c>
      <c r="D29" s="180" t="s">
        <v>193</v>
      </c>
      <c r="E29" s="180" t="s">
        <v>137</v>
      </c>
      <c r="F29" s="182">
        <v>3</v>
      </c>
      <c r="G29" s="182">
        <v>3</v>
      </c>
      <c r="H29" s="169">
        <f t="shared" ref="H29:H35" si="17">F29*G29</f>
        <v>9</v>
      </c>
      <c r="I29" s="169" t="str">
        <f t="shared" ref="I29:I35" si="18">IF(H29&lt;3,"Baixo",IF(AND(H29&lt;7,H29&gt;=3),"Médio",IF(AND(H29&lt;13,H29&gt;=8),"Alto","Extremo")))</f>
        <v>Alto</v>
      </c>
      <c r="J29" s="180" t="s">
        <v>138</v>
      </c>
      <c r="K29" s="180" t="s">
        <v>194</v>
      </c>
      <c r="L29" s="182" t="s">
        <v>60</v>
      </c>
      <c r="M29" s="102"/>
      <c r="N29" s="95"/>
      <c r="O29" s="95"/>
      <c r="P29" s="95"/>
      <c r="Q29" s="95"/>
      <c r="R29" s="95"/>
      <c r="S29" s="95"/>
    </row>
    <row r="30" spans="1:24" s="120" customFormat="1" ht="109.5" customHeight="1">
      <c r="A30" s="187"/>
      <c r="B30" s="188" t="str">
        <f>'PLANO DE AÇÃO (OBJ.1)'!B25</f>
        <v>Montar estrutura de atendimento que favoreça e de suporte para o Credenciamento da Medicina(CDB) nota 3 ou &gt;</v>
      </c>
      <c r="C30" s="180" t="s">
        <v>192</v>
      </c>
      <c r="D30" s="180" t="s">
        <v>193</v>
      </c>
      <c r="E30" s="180" t="s">
        <v>137</v>
      </c>
      <c r="F30" s="182">
        <v>3</v>
      </c>
      <c r="G30" s="182">
        <v>3</v>
      </c>
      <c r="H30" s="169">
        <f t="shared" si="17"/>
        <v>9</v>
      </c>
      <c r="I30" s="169" t="str">
        <f t="shared" si="18"/>
        <v>Alto</v>
      </c>
      <c r="J30" s="180" t="s">
        <v>159</v>
      </c>
      <c r="K30" s="180" t="s">
        <v>190</v>
      </c>
      <c r="L30" s="182" t="s">
        <v>60</v>
      </c>
      <c r="M30" s="102"/>
      <c r="N30" s="95"/>
      <c r="O30" s="95"/>
      <c r="P30" s="95"/>
      <c r="Q30" s="95"/>
      <c r="R30" s="95"/>
      <c r="S30" s="95"/>
    </row>
    <row r="31" spans="1:24" s="189" customFormat="1" ht="109.5" customHeight="1">
      <c r="A31" s="187"/>
      <c r="B31" s="188" t="str">
        <f>'PLANO DE AÇÃO (OBJ.1)'!B26</f>
        <v>Programa de sensibilização de alunos e coordenadores de curso que se converta em adesào ao Enade  superior a  50%</v>
      </c>
      <c r="C31" s="180" t="s">
        <v>195</v>
      </c>
      <c r="D31" s="180" t="s">
        <v>196</v>
      </c>
      <c r="E31" s="180" t="s">
        <v>137</v>
      </c>
      <c r="F31" s="182">
        <v>2</v>
      </c>
      <c r="G31" s="182">
        <v>3</v>
      </c>
      <c r="H31" s="169">
        <f t="shared" si="17"/>
        <v>6</v>
      </c>
      <c r="I31" s="169" t="str">
        <f t="shared" si="18"/>
        <v>Médio</v>
      </c>
      <c r="J31" s="180" t="s">
        <v>159</v>
      </c>
      <c r="K31" s="180" t="s">
        <v>190</v>
      </c>
      <c r="L31" s="182" t="s">
        <v>60</v>
      </c>
      <c r="M31" s="101"/>
      <c r="N31" s="100"/>
      <c r="O31" s="100"/>
      <c r="P31" s="100"/>
      <c r="Q31" s="100"/>
      <c r="R31" s="100"/>
      <c r="S31" s="100"/>
    </row>
    <row r="32" spans="1:24" s="189" customFormat="1" ht="109.5" customHeight="1">
      <c r="A32" s="187"/>
      <c r="B32" s="188" t="str">
        <f>'PLANO DE AÇÃO (OBJ.1)'!B27</f>
        <v>Regulação da normas de troca de bibliografias</v>
      </c>
      <c r="C32" s="180" t="s">
        <v>197</v>
      </c>
      <c r="D32" s="180" t="s">
        <v>198</v>
      </c>
      <c r="E32" s="180" t="s">
        <v>137</v>
      </c>
      <c r="F32" s="182">
        <v>2</v>
      </c>
      <c r="G32" s="182">
        <v>3</v>
      </c>
      <c r="H32" s="169">
        <f t="shared" si="17"/>
        <v>6</v>
      </c>
      <c r="I32" s="169" t="str">
        <f t="shared" si="18"/>
        <v>Médio</v>
      </c>
      <c r="J32" s="180" t="s">
        <v>138</v>
      </c>
      <c r="K32" s="180" t="s">
        <v>199</v>
      </c>
      <c r="L32" s="182" t="s">
        <v>60</v>
      </c>
      <c r="M32" s="101"/>
      <c r="N32" s="100"/>
      <c r="O32" s="100"/>
      <c r="P32" s="100"/>
      <c r="Q32" s="100"/>
      <c r="R32" s="100"/>
      <c r="S32" s="100"/>
    </row>
    <row r="33" spans="1:19" s="189" customFormat="1" ht="109.5" customHeight="1">
      <c r="A33" s="187"/>
      <c r="B33" s="188" t="str">
        <f>'PLANO DE AÇÃO (OBJ.1)'!B28</f>
        <v>Automatizaçao do sistema de requerimentos da DICON</v>
      </c>
      <c r="C33" s="180" t="s">
        <v>200</v>
      </c>
      <c r="D33" s="180" t="s">
        <v>201</v>
      </c>
      <c r="E33" s="180" t="s">
        <v>144</v>
      </c>
      <c r="F33" s="182">
        <v>2</v>
      </c>
      <c r="G33" s="182">
        <v>3</v>
      </c>
      <c r="H33" s="169">
        <f t="shared" si="17"/>
        <v>6</v>
      </c>
      <c r="I33" s="169" t="str">
        <f t="shared" si="18"/>
        <v>Médio</v>
      </c>
      <c r="J33" s="180" t="s">
        <v>159</v>
      </c>
      <c r="K33" s="180" t="s">
        <v>202</v>
      </c>
      <c r="L33" s="182" t="s">
        <v>60</v>
      </c>
      <c r="M33" s="101"/>
      <c r="N33" s="100"/>
      <c r="O33" s="100"/>
      <c r="P33" s="100"/>
      <c r="Q33" s="100"/>
      <c r="R33" s="100"/>
      <c r="S33" s="100"/>
    </row>
    <row r="34" spans="1:19" s="189" customFormat="1" ht="109.5" customHeight="1">
      <c r="A34" s="187"/>
      <c r="B34" s="188" t="str">
        <f>'PLANO DE AÇÃO (OBJ.1)'!B29</f>
        <v>Automatizaçao do sistema de requerimentos das coordenadorias de curso</v>
      </c>
      <c r="C34" s="180" t="s">
        <v>200</v>
      </c>
      <c r="D34" s="180" t="s">
        <v>201</v>
      </c>
      <c r="E34" s="180" t="s">
        <v>144</v>
      </c>
      <c r="F34" s="182">
        <v>2</v>
      </c>
      <c r="G34" s="182">
        <v>3</v>
      </c>
      <c r="H34" s="169">
        <f t="shared" si="17"/>
        <v>6</v>
      </c>
      <c r="I34" s="169" t="str">
        <f t="shared" si="18"/>
        <v>Médio</v>
      </c>
      <c r="J34" s="180" t="s">
        <v>159</v>
      </c>
      <c r="K34" s="180" t="s">
        <v>203</v>
      </c>
      <c r="L34" s="182" t="s">
        <v>66</v>
      </c>
      <c r="M34" s="101"/>
      <c r="N34" s="100"/>
      <c r="O34" s="100"/>
      <c r="P34" s="100"/>
      <c r="Q34" s="100"/>
      <c r="R34" s="100"/>
      <c r="S34" s="100"/>
    </row>
    <row r="35" spans="1:19" s="189" customFormat="1" ht="109.5" customHeight="1">
      <c r="A35" s="187"/>
      <c r="B35" s="188" t="str">
        <f>'PLANO DE AÇÃO (OBJ.1)'!B30</f>
        <v>Instalação do repositório on line de obras da  UFSJ</v>
      </c>
      <c r="C35" s="180" t="s">
        <v>204</v>
      </c>
      <c r="D35" s="180" t="s">
        <v>198</v>
      </c>
      <c r="E35" s="180" t="s">
        <v>144</v>
      </c>
      <c r="F35" s="182">
        <v>2</v>
      </c>
      <c r="G35" s="182">
        <v>3</v>
      </c>
      <c r="H35" s="169">
        <f t="shared" si="17"/>
        <v>6</v>
      </c>
      <c r="I35" s="169" t="str">
        <f t="shared" si="18"/>
        <v>Médio</v>
      </c>
      <c r="J35" s="180" t="s">
        <v>138</v>
      </c>
      <c r="K35" s="180" t="s">
        <v>205</v>
      </c>
      <c r="L35" s="182" t="s">
        <v>66</v>
      </c>
      <c r="M35" s="101"/>
      <c r="N35" s="100"/>
      <c r="O35" s="100"/>
      <c r="P35" s="100"/>
      <c r="Q35" s="100"/>
      <c r="R35" s="100"/>
      <c r="S35" s="100"/>
    </row>
    <row r="36" spans="1:19" ht="18.75" customHeight="1">
      <c r="B36" s="95"/>
      <c r="C36" s="103"/>
      <c r="D36" s="95"/>
      <c r="E36" s="95"/>
      <c r="F36" s="103"/>
      <c r="G36" s="95"/>
      <c r="H36" s="102"/>
      <c r="I36" s="102"/>
      <c r="J36" s="102"/>
      <c r="K36" s="102"/>
      <c r="L36" s="102"/>
      <c r="M36" s="102"/>
      <c r="N36" s="102"/>
      <c r="O36" s="102"/>
      <c r="P36" s="102"/>
      <c r="Q36" s="95"/>
      <c r="R36" s="102"/>
      <c r="S36" s="95"/>
    </row>
    <row r="37" spans="1:19" ht="30.75" customHeight="1">
      <c r="B37" s="95"/>
      <c r="C37" s="103"/>
      <c r="D37" s="95"/>
      <c r="E37" s="95"/>
      <c r="F37" s="103"/>
      <c r="G37" s="95"/>
      <c r="H37" s="95"/>
      <c r="I37" s="95"/>
      <c r="J37" s="95"/>
      <c r="K37" s="95"/>
      <c r="L37" s="95"/>
      <c r="M37" s="91"/>
      <c r="N37" s="91"/>
      <c r="O37" s="91"/>
      <c r="P37" s="91"/>
      <c r="Q37" s="54"/>
      <c r="R37" s="102"/>
      <c r="S37" s="95"/>
    </row>
    <row r="38" spans="1:19" ht="30.75" customHeight="1">
      <c r="B38" s="27" t="s">
        <v>206</v>
      </c>
      <c r="C38" s="261" t="s">
        <v>207</v>
      </c>
      <c r="D38" s="234"/>
      <c r="E38" s="222"/>
      <c r="F38" s="27" t="s">
        <v>208</v>
      </c>
      <c r="G38" s="95"/>
      <c r="H38" s="95"/>
      <c r="I38" s="95"/>
      <c r="J38" s="95"/>
      <c r="K38" s="95"/>
      <c r="L38" s="95"/>
      <c r="M38" s="91"/>
      <c r="N38" s="91"/>
      <c r="O38" s="91"/>
      <c r="P38" s="91"/>
      <c r="Q38" s="54"/>
      <c r="R38" s="102"/>
      <c r="S38" s="95"/>
    </row>
    <row r="39" spans="1:19" ht="34.5" customHeight="1">
      <c r="B39" s="28" t="s">
        <v>209</v>
      </c>
      <c r="C39" s="262" t="s">
        <v>210</v>
      </c>
      <c r="D39" s="234"/>
      <c r="E39" s="222"/>
      <c r="F39" s="28">
        <v>1</v>
      </c>
      <c r="G39" s="95"/>
      <c r="H39" s="95"/>
      <c r="I39" s="95"/>
      <c r="J39" s="95"/>
      <c r="K39" s="95"/>
      <c r="L39" s="95"/>
      <c r="M39" s="91"/>
      <c r="N39" s="91"/>
      <c r="O39" s="91"/>
      <c r="P39" s="91"/>
      <c r="Q39" s="54"/>
      <c r="R39" s="102"/>
      <c r="S39" s="95"/>
    </row>
    <row r="40" spans="1:19" ht="40.5" customHeight="1">
      <c r="B40" s="28" t="s">
        <v>211</v>
      </c>
      <c r="C40" s="262" t="s">
        <v>212</v>
      </c>
      <c r="D40" s="234"/>
      <c r="E40" s="222"/>
      <c r="F40" s="28">
        <v>2</v>
      </c>
      <c r="G40" s="95"/>
      <c r="H40" s="95"/>
      <c r="I40" s="95"/>
      <c r="J40" s="95"/>
      <c r="K40" s="95"/>
      <c r="L40" s="95"/>
      <c r="M40" s="91"/>
      <c r="N40" s="91"/>
      <c r="O40" s="91"/>
      <c r="P40" s="91"/>
      <c r="Q40" s="54"/>
      <c r="R40" s="102"/>
      <c r="S40" s="95"/>
    </row>
    <row r="41" spans="1:19" ht="57.75" customHeight="1">
      <c r="B41" s="28" t="s">
        <v>213</v>
      </c>
      <c r="C41" s="262" t="s">
        <v>214</v>
      </c>
      <c r="D41" s="234"/>
      <c r="E41" s="222"/>
      <c r="F41" s="28">
        <v>3</v>
      </c>
      <c r="G41" s="54"/>
      <c r="H41" s="91"/>
      <c r="I41" s="91"/>
      <c r="J41" s="91"/>
      <c r="K41" s="91"/>
      <c r="L41" s="91"/>
      <c r="M41" s="91"/>
      <c r="N41" s="91"/>
      <c r="O41" s="91"/>
      <c r="P41" s="91"/>
      <c r="Q41" s="54"/>
      <c r="R41" s="91"/>
      <c r="S41" s="54"/>
    </row>
    <row r="42" spans="1:19" ht="36" customHeight="1">
      <c r="B42" s="28" t="s">
        <v>215</v>
      </c>
      <c r="C42" s="262" t="s">
        <v>216</v>
      </c>
      <c r="D42" s="234"/>
      <c r="E42" s="222"/>
      <c r="F42" s="28">
        <v>4</v>
      </c>
      <c r="G42" s="54"/>
      <c r="H42" s="91"/>
      <c r="I42" s="91"/>
      <c r="J42" s="91"/>
      <c r="K42" s="91"/>
      <c r="L42" s="91"/>
      <c r="M42" s="91"/>
      <c r="N42" s="91"/>
      <c r="O42" s="91"/>
      <c r="P42" s="91"/>
      <c r="Q42" s="54"/>
      <c r="R42" s="91"/>
      <c r="S42" s="54"/>
    </row>
    <row r="43" spans="1:19" ht="36" customHeight="1">
      <c r="B43" s="28" t="s">
        <v>217</v>
      </c>
      <c r="C43" s="262" t="s">
        <v>218</v>
      </c>
      <c r="D43" s="234"/>
      <c r="E43" s="222"/>
      <c r="F43" s="28">
        <v>5</v>
      </c>
      <c r="G43" s="54"/>
      <c r="H43" s="91"/>
      <c r="I43" s="91"/>
      <c r="J43" s="91"/>
      <c r="K43" s="91"/>
      <c r="L43" s="91"/>
      <c r="M43" s="91"/>
      <c r="N43" s="91"/>
      <c r="O43" s="91"/>
      <c r="P43" s="91"/>
      <c r="Q43" s="54"/>
      <c r="R43" s="91"/>
      <c r="S43" s="54"/>
    </row>
    <row r="44" spans="1:19" ht="13.5" customHeight="1">
      <c r="B44" s="54"/>
      <c r="C44" s="90"/>
      <c r="D44" s="54"/>
      <c r="E44" s="54"/>
      <c r="F44" s="90"/>
      <c r="G44" s="54"/>
      <c r="H44" s="91"/>
      <c r="I44" s="91"/>
      <c r="J44" s="91"/>
      <c r="K44" s="91"/>
      <c r="L44" s="91"/>
      <c r="M44" s="91"/>
      <c r="N44" s="91"/>
      <c r="O44" s="91"/>
      <c r="P44" s="91"/>
      <c r="Q44" s="54"/>
      <c r="R44" s="91"/>
      <c r="S44" s="54"/>
    </row>
    <row r="45" spans="1:19" ht="13.5" customHeight="1">
      <c r="B45" s="54"/>
      <c r="C45" s="90"/>
      <c r="D45" s="54"/>
      <c r="E45" s="54"/>
      <c r="F45" s="90"/>
      <c r="G45" s="54"/>
      <c r="H45" s="91"/>
      <c r="I45" s="91"/>
      <c r="J45" s="91"/>
      <c r="K45" s="91"/>
      <c r="L45" s="91"/>
      <c r="M45" s="91"/>
      <c r="N45" s="91"/>
      <c r="O45" s="91"/>
      <c r="P45" s="91"/>
      <c r="Q45" s="54"/>
      <c r="R45" s="91"/>
      <c r="S45" s="54"/>
    </row>
    <row r="46" spans="1:19" ht="13.5" customHeight="1">
      <c r="B46" s="54"/>
      <c r="C46" s="90"/>
      <c r="D46" s="54"/>
      <c r="E46" s="54"/>
      <c r="F46" s="90"/>
      <c r="G46" s="54"/>
      <c r="H46" s="91"/>
      <c r="I46" s="91"/>
      <c r="J46" s="91"/>
      <c r="K46" s="91"/>
      <c r="L46" s="91"/>
      <c r="M46" s="91"/>
      <c r="N46" s="91"/>
      <c r="O46" s="91"/>
      <c r="P46" s="91"/>
      <c r="Q46" s="54"/>
      <c r="R46" s="91"/>
      <c r="S46" s="54"/>
    </row>
    <row r="47" spans="1:19" ht="13.5" customHeight="1">
      <c r="B47" s="54"/>
      <c r="C47" s="90"/>
      <c r="D47" s="54"/>
      <c r="E47" s="54"/>
      <c r="F47" s="90"/>
      <c r="G47" s="54"/>
      <c r="H47" s="91"/>
      <c r="I47" s="91"/>
      <c r="J47" s="91"/>
      <c r="K47" s="91"/>
      <c r="L47" s="91"/>
      <c r="M47" s="91"/>
      <c r="N47" s="91"/>
      <c r="O47" s="91"/>
      <c r="P47" s="91"/>
      <c r="Q47" s="54"/>
      <c r="R47" s="91"/>
      <c r="S47" s="54"/>
    </row>
    <row r="48" spans="1:19" ht="30.75" customHeight="1">
      <c r="B48" s="27" t="s">
        <v>219</v>
      </c>
      <c r="C48" s="261" t="s">
        <v>220</v>
      </c>
      <c r="D48" s="234"/>
      <c r="E48" s="222"/>
      <c r="F48" s="27" t="s">
        <v>208</v>
      </c>
      <c r="G48" s="54"/>
      <c r="H48" s="91"/>
      <c r="I48" s="91"/>
      <c r="J48" s="91"/>
      <c r="K48" s="91"/>
      <c r="L48" s="91"/>
      <c r="M48" s="91"/>
      <c r="N48" s="91"/>
      <c r="O48" s="91"/>
      <c r="P48" s="91"/>
      <c r="Q48" s="54"/>
      <c r="R48" s="91"/>
      <c r="S48" s="54"/>
    </row>
    <row r="49" spans="2:13" ht="37.5" customHeight="1">
      <c r="B49" s="28" t="s">
        <v>221</v>
      </c>
      <c r="C49" s="262" t="s">
        <v>222</v>
      </c>
      <c r="D49" s="234"/>
      <c r="E49" s="222"/>
      <c r="F49" s="28">
        <v>1</v>
      </c>
      <c r="G49" s="54"/>
      <c r="H49" s="91"/>
      <c r="I49" s="91"/>
      <c r="J49" s="91"/>
      <c r="K49" s="91"/>
      <c r="L49" s="91"/>
      <c r="M49" s="91"/>
    </row>
    <row r="50" spans="2:13" ht="33.75" customHeight="1">
      <c r="B50" s="28" t="s">
        <v>223</v>
      </c>
      <c r="C50" s="262" t="s">
        <v>224</v>
      </c>
      <c r="D50" s="234"/>
      <c r="E50" s="222"/>
      <c r="F50" s="28">
        <v>2</v>
      </c>
      <c r="G50" s="54"/>
      <c r="H50" s="91"/>
      <c r="I50" s="91"/>
      <c r="J50" s="91"/>
      <c r="K50" s="91"/>
      <c r="L50" s="91"/>
      <c r="M50" s="91"/>
    </row>
    <row r="51" spans="2:13" ht="31.5" customHeight="1">
      <c r="B51" s="28" t="s">
        <v>225</v>
      </c>
      <c r="C51" s="262" t="s">
        <v>226</v>
      </c>
      <c r="D51" s="234"/>
      <c r="E51" s="222"/>
      <c r="F51" s="28">
        <v>3</v>
      </c>
      <c r="G51" s="54"/>
      <c r="H51" s="91"/>
      <c r="I51" s="91"/>
      <c r="J51" s="91"/>
      <c r="K51" s="91"/>
      <c r="L51" s="91"/>
      <c r="M51" s="91"/>
    </row>
    <row r="52" spans="2:13" ht="32.25" customHeight="1">
      <c r="B52" s="28" t="s">
        <v>227</v>
      </c>
      <c r="C52" s="262" t="s">
        <v>228</v>
      </c>
      <c r="D52" s="234"/>
      <c r="E52" s="222"/>
      <c r="F52" s="28">
        <v>4</v>
      </c>
      <c r="G52" s="54"/>
      <c r="H52" s="91"/>
      <c r="I52" s="91"/>
      <c r="J52" s="91"/>
      <c r="K52" s="91"/>
      <c r="L52" s="91"/>
      <c r="M52" s="91"/>
    </row>
    <row r="53" spans="2:13" ht="37.5" customHeight="1">
      <c r="B53" s="28" t="s">
        <v>229</v>
      </c>
      <c r="C53" s="262" t="s">
        <v>230</v>
      </c>
      <c r="D53" s="234"/>
      <c r="E53" s="222"/>
      <c r="F53" s="28">
        <v>5</v>
      </c>
      <c r="G53" s="54"/>
      <c r="H53" s="91"/>
      <c r="I53" s="91"/>
      <c r="J53" s="91"/>
      <c r="K53" s="91"/>
      <c r="L53" s="91"/>
      <c r="M53" s="91"/>
    </row>
    <row r="54" spans="2:13" ht="13.5" customHeight="1">
      <c r="B54" s="54"/>
      <c r="C54" s="90"/>
      <c r="D54" s="54"/>
      <c r="E54" s="54"/>
      <c r="F54" s="90"/>
      <c r="G54" s="54"/>
      <c r="H54" s="91"/>
      <c r="I54" s="91"/>
      <c r="J54" s="91"/>
      <c r="K54" s="91"/>
      <c r="L54" s="91"/>
      <c r="M54" s="91"/>
    </row>
    <row r="55" spans="2:13" ht="13.5" customHeight="1">
      <c r="B55" s="54"/>
      <c r="C55" s="90"/>
      <c r="D55" s="54"/>
      <c r="E55" s="54"/>
      <c r="F55" s="90"/>
      <c r="G55" s="54"/>
      <c r="H55" s="91"/>
      <c r="I55" s="91"/>
      <c r="J55" s="91"/>
      <c r="K55" s="91"/>
      <c r="L55" s="91"/>
      <c r="M55" s="91"/>
    </row>
    <row r="56" spans="2:13" ht="13.5" customHeight="1">
      <c r="B56" s="54"/>
      <c r="C56" s="90"/>
      <c r="D56" s="54"/>
      <c r="E56" s="54"/>
      <c r="F56" s="90"/>
      <c r="G56" s="54"/>
      <c r="H56" s="91"/>
      <c r="I56" s="91"/>
      <c r="J56" s="91"/>
      <c r="K56" s="91"/>
      <c r="L56" s="91"/>
      <c r="M56" s="91"/>
    </row>
    <row r="57" spans="2:13" ht="13.5" customHeight="1">
      <c r="B57" s="54"/>
      <c r="C57" s="90"/>
      <c r="D57" s="54"/>
      <c r="E57" s="54"/>
      <c r="F57" s="90"/>
      <c r="G57" s="54"/>
      <c r="H57" s="91"/>
      <c r="I57" s="91"/>
      <c r="J57" s="91"/>
      <c r="K57" s="91"/>
      <c r="L57" s="91"/>
      <c r="M57" s="91"/>
    </row>
    <row r="58" spans="2:13" ht="13.5" customHeight="1">
      <c r="B58" s="54"/>
      <c r="C58" s="90"/>
      <c r="D58" s="54"/>
      <c r="E58" s="54"/>
      <c r="F58" s="90"/>
      <c r="G58" s="54"/>
      <c r="H58" s="91"/>
      <c r="I58" s="91"/>
      <c r="J58" s="91"/>
      <c r="K58" s="91"/>
      <c r="L58" s="91"/>
      <c r="M58" s="91"/>
    </row>
    <row r="59" spans="2:13" ht="13.5" customHeight="1">
      <c r="B59" s="54"/>
      <c r="C59" s="90"/>
      <c r="D59" s="54"/>
      <c r="E59" s="54"/>
      <c r="F59" s="90"/>
      <c r="G59" s="54"/>
      <c r="H59" s="91"/>
      <c r="I59" s="91"/>
      <c r="J59" s="91"/>
      <c r="K59" s="91"/>
      <c r="L59" s="91"/>
      <c r="M59" s="91"/>
    </row>
    <row r="60" spans="2:13" ht="15.75" customHeight="1">
      <c r="B60" s="54"/>
      <c r="C60" s="90"/>
      <c r="D60" s="54"/>
      <c r="E60" s="54"/>
      <c r="F60" s="90"/>
      <c r="G60" s="54"/>
      <c r="H60" s="91"/>
      <c r="I60" s="91"/>
      <c r="J60" s="91"/>
      <c r="K60" s="91"/>
      <c r="L60" s="91"/>
      <c r="M60" s="91"/>
    </row>
    <row r="61" spans="2:13" ht="15.75" customHeight="1">
      <c r="B61" s="54"/>
      <c r="C61" s="90"/>
      <c r="D61" s="54"/>
      <c r="E61" s="54"/>
      <c r="F61" s="90"/>
      <c r="G61" s="54"/>
      <c r="H61" s="91"/>
      <c r="I61" s="91"/>
      <c r="J61" s="91"/>
      <c r="K61" s="91"/>
      <c r="L61" s="91"/>
      <c r="M61" s="91"/>
    </row>
    <row r="62" spans="2:13" ht="28.5" customHeight="1">
      <c r="B62" s="263" t="s">
        <v>231</v>
      </c>
      <c r="C62" s="216"/>
      <c r="D62" s="216"/>
      <c r="E62" s="216"/>
      <c r="F62" s="216"/>
      <c r="G62" s="216"/>
      <c r="H62" s="216"/>
      <c r="I62" s="104"/>
      <c r="J62" s="91"/>
      <c r="K62" s="91"/>
      <c r="L62" s="91"/>
      <c r="M62" s="91"/>
    </row>
    <row r="63" spans="2:13" ht="21" customHeight="1">
      <c r="B63" s="216"/>
      <c r="C63" s="216"/>
      <c r="D63" s="216"/>
      <c r="E63" s="216"/>
      <c r="F63" s="216"/>
      <c r="G63" s="216"/>
      <c r="H63" s="216"/>
      <c r="I63" s="104"/>
      <c r="J63" s="91"/>
      <c r="K63" s="91"/>
      <c r="L63" s="91"/>
      <c r="M63" s="91"/>
    </row>
    <row r="64" spans="2:13" ht="23.25" customHeight="1">
      <c r="B64" s="264" t="s">
        <v>232</v>
      </c>
      <c r="C64" s="216"/>
      <c r="D64" s="216"/>
      <c r="E64" s="216"/>
      <c r="F64" s="216"/>
      <c r="G64" s="216"/>
      <c r="H64" s="216"/>
      <c r="I64" s="216"/>
      <c r="J64" s="216"/>
      <c r="K64" s="216"/>
      <c r="L64" s="216"/>
      <c r="M64" s="216"/>
    </row>
    <row r="66" spans="2:8" ht="117.75" customHeight="1">
      <c r="B66" s="29" t="s">
        <v>233</v>
      </c>
      <c r="C66" s="29" t="s">
        <v>234</v>
      </c>
      <c r="D66" s="29" t="s">
        <v>235</v>
      </c>
      <c r="E66" s="30" t="s">
        <v>236</v>
      </c>
      <c r="F66" s="31" t="s">
        <v>237</v>
      </c>
      <c r="G66" s="30" t="s">
        <v>238</v>
      </c>
      <c r="H66" s="29" t="s">
        <v>239</v>
      </c>
    </row>
    <row r="67" spans="2:8" ht="45" customHeight="1">
      <c r="B67" s="32">
        <f>COUNTA(B17:B35)</f>
        <v>19</v>
      </c>
      <c r="C67" s="32">
        <f>COUNTIF($L17:$L35,"REALIZADO")</f>
        <v>16</v>
      </c>
      <c r="D67" s="33">
        <f>C67/$B$67</f>
        <v>0.84210526315789469</v>
      </c>
      <c r="E67" s="32">
        <f>COUNTIF($L18:$L35,"EM ELABORAÇÃO")</f>
        <v>3</v>
      </c>
      <c r="F67" s="34">
        <f>E67/$B$67</f>
        <v>0.15789473684210525</v>
      </c>
      <c r="G67" s="32">
        <f>COUNTIF($L18:$L35,"NÃO REALIZADO")</f>
        <v>0</v>
      </c>
      <c r="H67" s="33">
        <f>G67/$B$67</f>
        <v>0</v>
      </c>
    </row>
  </sheetData>
  <mergeCells count="23">
    <mergeCell ref="B64:M64"/>
    <mergeCell ref="C43:E43"/>
    <mergeCell ref="C48:E48"/>
    <mergeCell ref="C49:E49"/>
    <mergeCell ref="C50:E50"/>
    <mergeCell ref="C51:E51"/>
    <mergeCell ref="C52:E52"/>
    <mergeCell ref="C53:E53"/>
    <mergeCell ref="C39:E39"/>
    <mergeCell ref="C40:E40"/>
    <mergeCell ref="C41:E41"/>
    <mergeCell ref="C42:E42"/>
    <mergeCell ref="B62:H63"/>
    <mergeCell ref="B14:B16"/>
    <mergeCell ref="C14:E15"/>
    <mergeCell ref="F14:I15"/>
    <mergeCell ref="J14:L15"/>
    <mergeCell ref="C38:E38"/>
    <mergeCell ref="B2:Q3"/>
    <mergeCell ref="B4:Q4"/>
    <mergeCell ref="B5:Q5"/>
    <mergeCell ref="C7:G8"/>
    <mergeCell ref="C9:C10"/>
  </mergeCells>
  <conditionalFormatting sqref="L17:L35">
    <cfRule type="cellIs" dxfId="20" priority="1" operator="equal">
      <formula>"NÃO REALIZADO"</formula>
    </cfRule>
    <cfRule type="cellIs" dxfId="19" priority="2" operator="equal">
      <formula>"EM ELABORAÇÃO"</formula>
    </cfRule>
    <cfRule type="containsText" dxfId="18" priority="3" operator="containsText" text="&quot;REALIZADO&quot;">
      <formula>NOT(ISERROR(SEARCH(("""REALIZADO"""),(L17))))</formula>
    </cfRule>
  </conditionalFormatting>
  <dataValidations count="4">
    <dataValidation type="list" allowBlank="1" showInputMessage="1" showErrorMessage="1" prompt=" - " sqref="L17:L35" xr:uid="{00000000-0002-0000-0300-000000000000}">
      <formula1>$X$13:$X$15</formula1>
    </dataValidation>
    <dataValidation type="list" allowBlank="1" showInputMessage="1" showErrorMessage="1" prompt=" - " sqref="E17:E35" xr:uid="{00000000-0002-0000-0300-000001000000}">
      <formula1>$U$13:$U$18</formula1>
    </dataValidation>
    <dataValidation type="list" allowBlank="1" showInputMessage="1" showErrorMessage="1" prompt=" - " sqref="F17:G35" xr:uid="{00000000-0002-0000-0300-000002000000}">
      <formula1>$R$13:$R$18</formula1>
    </dataValidation>
    <dataValidation type="list" allowBlank="1" showInputMessage="1" showErrorMessage="1" prompt=" - " sqref="J17:J35" xr:uid="{00000000-0002-0000-0300-000003000000}">
      <formula1>$W$13:$W$16</formula1>
    </dataValidation>
  </dataValidation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B8"/>
  <sheetViews>
    <sheetView workbookViewId="0"/>
  </sheetViews>
  <sheetFormatPr defaultColWidth="14.453125" defaultRowHeight="15" customHeight="1"/>
  <cols>
    <col min="1" max="1" width="9.1796875" customWidth="1"/>
    <col min="2" max="2" width="17.1796875" customWidth="1"/>
    <col min="3" max="26" width="8" customWidth="1"/>
  </cols>
  <sheetData>
    <row r="6" spans="2:2" ht="15" customHeight="1">
      <c r="B6" s="143" t="s">
        <v>240</v>
      </c>
    </row>
    <row r="7" spans="2:2" ht="15" customHeight="1">
      <c r="B7" s="143" t="s">
        <v>241</v>
      </c>
    </row>
    <row r="8" spans="2:2" ht="15" customHeight="1">
      <c r="B8" s="143" t="s">
        <v>242</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5:F10"/>
  <sheetViews>
    <sheetView workbookViewId="0"/>
  </sheetViews>
  <sheetFormatPr defaultColWidth="14.453125" defaultRowHeight="15" customHeight="1"/>
  <cols>
    <col min="1" max="26" width="8" customWidth="1"/>
  </cols>
  <sheetData>
    <row r="5" spans="2:6" ht="15" customHeight="1">
      <c r="D5" s="143">
        <v>1</v>
      </c>
    </row>
    <row r="6" spans="2:6" ht="15" customHeight="1">
      <c r="B6" s="105" t="s">
        <v>243</v>
      </c>
      <c r="D6" s="143">
        <v>2</v>
      </c>
    </row>
    <row r="7" spans="2:6" ht="15" customHeight="1">
      <c r="B7" s="105" t="s">
        <v>244</v>
      </c>
      <c r="D7" s="143">
        <v>3</v>
      </c>
    </row>
    <row r="8" spans="2:6" ht="15" customHeight="1">
      <c r="B8" s="105" t="s">
        <v>245</v>
      </c>
      <c r="D8" s="143">
        <v>4</v>
      </c>
      <c r="F8" s="143">
        <v>1</v>
      </c>
    </row>
    <row r="9" spans="2:6" ht="15" customHeight="1">
      <c r="B9" s="105" t="s">
        <v>246</v>
      </c>
      <c r="D9" s="143">
        <v>5</v>
      </c>
      <c r="F9" s="143">
        <v>0</v>
      </c>
    </row>
    <row r="10" spans="2:6" ht="15" customHeight="1">
      <c r="F10" s="143">
        <v>-1</v>
      </c>
    </row>
  </sheetData>
  <dataValidations count="1">
    <dataValidation type="list" allowBlank="1" showInputMessage="1" showErrorMessage="1" prompt=" - " sqref="F8:F10" xr:uid="{00000000-0002-0000-0500-000000000000}">
      <formula1>Controle</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10073-980F-43C4-A497-4A6D3B8CEF6E}">
  <dimension ref="A2:U110"/>
  <sheetViews>
    <sheetView topLeftCell="C8" workbookViewId="0">
      <selection activeCell="C31" sqref="C31"/>
    </sheetView>
  </sheetViews>
  <sheetFormatPr defaultColWidth="14.453125" defaultRowHeight="14.5"/>
  <cols>
    <col min="1" max="1" width="11.453125" customWidth="1"/>
    <col min="2" max="2" width="107.453125" customWidth="1"/>
    <col min="3" max="3" width="33.453125" customWidth="1"/>
    <col min="4" max="4" width="22.453125" customWidth="1"/>
    <col min="5" max="5" width="34.453125" customWidth="1"/>
    <col min="6" max="6" width="191.453125" style="199" customWidth="1"/>
    <col min="7" max="7" width="56.453125" customWidth="1"/>
    <col min="8" max="8" width="2.453125" hidden="1" customWidth="1"/>
    <col min="9" max="16" width="29.453125" customWidth="1"/>
    <col min="17" max="17" width="33.453125" customWidth="1"/>
    <col min="18" max="18" width="21" customWidth="1"/>
    <col min="19" max="19" width="21.453125" customWidth="1"/>
    <col min="20" max="20" width="8.81640625" customWidth="1"/>
    <col min="21" max="21" width="193.453125" customWidth="1"/>
    <col min="22" max="33" width="8" customWidth="1"/>
  </cols>
  <sheetData>
    <row r="2" spans="1:21" ht="18.75" customHeight="1">
      <c r="A2" s="45"/>
      <c r="B2" s="229" t="s">
        <v>52</v>
      </c>
      <c r="C2" s="230"/>
      <c r="D2" s="230"/>
      <c r="E2" s="230"/>
      <c r="F2" s="230"/>
      <c r="G2" s="227"/>
      <c r="H2" s="48"/>
      <c r="I2" s="48"/>
      <c r="J2" s="48"/>
      <c r="K2" s="48"/>
      <c r="L2" s="48"/>
      <c r="M2" s="48"/>
      <c r="N2" s="48"/>
      <c r="O2" s="48"/>
      <c r="P2" s="48"/>
      <c r="Q2" s="48"/>
      <c r="R2" s="45"/>
      <c r="S2" s="45"/>
      <c r="T2" s="45"/>
      <c r="U2" s="45"/>
    </row>
    <row r="3" spans="1:21" ht="40.5" customHeight="1">
      <c r="A3" s="45"/>
      <c r="B3" s="214"/>
      <c r="C3" s="231"/>
      <c r="D3" s="231"/>
      <c r="E3" s="231"/>
      <c r="F3" s="231"/>
      <c r="G3" s="228"/>
      <c r="H3" s="48"/>
      <c r="I3" s="48"/>
      <c r="J3" s="48"/>
      <c r="K3" s="48"/>
      <c r="L3" s="48"/>
      <c r="M3" s="48"/>
      <c r="N3" s="48"/>
      <c r="O3" s="48"/>
      <c r="P3" s="48"/>
      <c r="Q3" s="48"/>
      <c r="R3" s="45"/>
      <c r="S3" s="45"/>
      <c r="T3" s="45"/>
      <c r="U3" s="45"/>
    </row>
    <row r="4" spans="1:21" ht="27" customHeight="1">
      <c r="A4" s="45"/>
      <c r="B4" s="232" t="s">
        <v>53</v>
      </c>
      <c r="C4" s="230"/>
      <c r="D4" s="230"/>
      <c r="E4" s="230"/>
      <c r="F4" s="230"/>
      <c r="G4" s="227"/>
      <c r="H4" s="48"/>
      <c r="I4" s="48"/>
      <c r="J4" s="48"/>
      <c r="K4" s="48"/>
      <c r="L4" s="48"/>
      <c r="M4" s="48"/>
      <c r="N4" s="48"/>
      <c r="O4" s="48"/>
      <c r="P4" s="48"/>
      <c r="Q4" s="48"/>
      <c r="R4" s="45"/>
      <c r="S4" s="45"/>
      <c r="T4" s="45"/>
      <c r="U4" s="45"/>
    </row>
    <row r="5" spans="1:21" ht="34.5" customHeight="1">
      <c r="A5" s="45"/>
      <c r="B5" s="214"/>
      <c r="C5" s="231"/>
      <c r="D5" s="231"/>
      <c r="E5" s="231"/>
      <c r="F5" s="231"/>
      <c r="G5" s="228"/>
      <c r="H5" s="48"/>
      <c r="I5" s="48"/>
      <c r="J5" s="48"/>
      <c r="K5" s="48"/>
      <c r="L5" s="48"/>
      <c r="M5" s="48"/>
      <c r="N5" s="48"/>
      <c r="O5" s="48"/>
      <c r="P5" s="48"/>
      <c r="Q5" s="48"/>
      <c r="R5" s="45"/>
      <c r="S5" s="45"/>
      <c r="T5" s="45"/>
      <c r="U5" s="45"/>
    </row>
    <row r="6" spans="1:21" ht="18" customHeight="1">
      <c r="A6" s="45"/>
      <c r="B6" s="49"/>
      <c r="C6" s="49"/>
      <c r="D6" s="49"/>
      <c r="E6" s="49"/>
      <c r="F6" s="190"/>
      <c r="G6" s="49"/>
      <c r="H6" s="48"/>
      <c r="I6" s="48"/>
      <c r="J6" s="48"/>
      <c r="K6" s="48"/>
      <c r="L6" s="48"/>
      <c r="M6" s="48"/>
      <c r="N6" s="48"/>
      <c r="O6" s="48"/>
      <c r="P6" s="48"/>
      <c r="Q6" s="48"/>
      <c r="R6" s="45"/>
      <c r="S6" s="45"/>
      <c r="T6" s="45"/>
      <c r="U6" s="45"/>
    </row>
    <row r="7" spans="1:21" ht="73.5" customHeight="1">
      <c r="A7" s="45"/>
      <c r="B7" s="233" t="str">
        <f>' IDENTIFICAÇÃO DA SETORIAL'!B23</f>
        <v>OBJETIVO SETORIAL 2 : Ações de acesso ( ingresso, permanencia e diplomação)</v>
      </c>
      <c r="C7" s="234"/>
      <c r="D7" s="234"/>
      <c r="E7" s="234"/>
      <c r="F7" s="234"/>
      <c r="G7" s="222"/>
      <c r="H7" s="48"/>
      <c r="I7" s="48"/>
      <c r="J7" s="48"/>
      <c r="K7" s="48"/>
      <c r="L7" s="48"/>
      <c r="M7" s="48"/>
      <c r="N7" s="48"/>
      <c r="O7" s="48"/>
      <c r="P7" s="48"/>
      <c r="Q7" s="48"/>
      <c r="R7" s="45"/>
      <c r="S7" s="45"/>
      <c r="T7" s="50"/>
      <c r="U7" s="51"/>
    </row>
    <row r="8" spans="1:21" ht="91.5" customHeight="1">
      <c r="A8" s="45"/>
      <c r="B8" s="233" t="s">
        <v>54</v>
      </c>
      <c r="C8" s="234"/>
      <c r="D8" s="222"/>
      <c r="E8" s="235" t="s">
        <v>13</v>
      </c>
      <c r="F8" s="234"/>
      <c r="G8" s="222"/>
      <c r="H8" s="48"/>
      <c r="I8" s="50"/>
      <c r="J8" s="50"/>
      <c r="K8" s="50"/>
      <c r="L8" s="50"/>
      <c r="M8" s="50"/>
      <c r="N8" s="50"/>
      <c r="O8" s="50"/>
      <c r="P8" s="50"/>
      <c r="Q8" s="48"/>
      <c r="R8" s="45"/>
      <c r="S8" s="45"/>
      <c r="T8" s="50"/>
      <c r="U8" s="52" t="s">
        <v>12</v>
      </c>
    </row>
    <row r="9" spans="1:21" ht="21.75" customHeight="1">
      <c r="A9" s="45"/>
      <c r="B9" s="45"/>
      <c r="C9" s="45"/>
      <c r="D9" s="45"/>
      <c r="E9" s="45"/>
      <c r="F9" s="50"/>
      <c r="G9" s="48"/>
      <c r="H9" s="48"/>
      <c r="I9" s="48"/>
      <c r="J9" s="48"/>
      <c r="K9" s="48"/>
      <c r="L9" s="48"/>
      <c r="M9" s="48"/>
      <c r="N9" s="48"/>
      <c r="O9" s="48"/>
      <c r="P9" s="48"/>
      <c r="Q9" s="48"/>
      <c r="R9" s="45"/>
      <c r="S9" s="45"/>
      <c r="T9" s="45"/>
      <c r="U9" s="52" t="s">
        <v>13</v>
      </c>
    </row>
    <row r="10" spans="1:21" ht="15" customHeight="1">
      <c r="A10" s="45"/>
      <c r="B10" s="45"/>
      <c r="C10" s="52"/>
      <c r="D10" s="52"/>
      <c r="E10" s="52"/>
      <c r="F10" s="50"/>
      <c r="G10" s="48"/>
      <c r="H10" s="48"/>
      <c r="I10" s="48"/>
      <c r="J10" s="48"/>
      <c r="K10" s="48"/>
      <c r="L10" s="48"/>
      <c r="M10" s="48"/>
      <c r="N10" s="48"/>
      <c r="O10" s="48"/>
      <c r="P10" s="48"/>
      <c r="Q10" s="48"/>
      <c r="R10" s="45"/>
      <c r="S10" s="45"/>
      <c r="T10" s="45"/>
      <c r="U10" s="52" t="s">
        <v>14</v>
      </c>
    </row>
    <row r="11" spans="1:21" ht="84.75" customHeight="1">
      <c r="A11" s="53"/>
      <c r="B11" s="12" t="s">
        <v>55</v>
      </c>
      <c r="C11" s="12" t="s">
        <v>56</v>
      </c>
      <c r="D11" s="12" t="s">
        <v>57</v>
      </c>
      <c r="E11" s="12" t="s">
        <v>58</v>
      </c>
      <c r="F11" s="191" t="s">
        <v>59</v>
      </c>
      <c r="G11" s="53"/>
      <c r="H11" s="53"/>
      <c r="I11" s="53"/>
      <c r="J11" s="53"/>
      <c r="K11" s="53"/>
      <c r="L11" s="53"/>
      <c r="M11" s="53"/>
      <c r="N11" s="53"/>
      <c r="O11" s="53"/>
      <c r="P11" s="53"/>
      <c r="Q11" s="54"/>
      <c r="R11" s="54" t="s">
        <v>60</v>
      </c>
      <c r="S11" s="53"/>
      <c r="T11" s="55"/>
      <c r="U11" s="52" t="s">
        <v>61</v>
      </c>
    </row>
    <row r="12" spans="1:21" ht="153" customHeight="1">
      <c r="A12" s="106">
        <v>1</v>
      </c>
      <c r="B12" s="107" t="s">
        <v>247</v>
      </c>
      <c r="C12" s="150">
        <v>45291</v>
      </c>
      <c r="D12" s="109" t="s">
        <v>248</v>
      </c>
      <c r="E12" s="106" t="s">
        <v>60</v>
      </c>
      <c r="F12" s="13" t="s">
        <v>249</v>
      </c>
      <c r="G12" s="48"/>
      <c r="H12" s="48"/>
      <c r="I12" s="48"/>
      <c r="J12" s="48"/>
      <c r="K12" s="48"/>
      <c r="L12" s="48"/>
      <c r="M12" s="48"/>
      <c r="N12" s="48"/>
      <c r="O12" s="48"/>
      <c r="P12" s="48"/>
      <c r="Q12" s="56"/>
      <c r="R12" s="56" t="s">
        <v>66</v>
      </c>
      <c r="S12" s="48"/>
      <c r="T12" s="57"/>
      <c r="U12" s="52" t="s">
        <v>16</v>
      </c>
    </row>
    <row r="13" spans="1:21" ht="71.150000000000006" customHeight="1">
      <c r="A13" s="106">
        <v>2</v>
      </c>
      <c r="B13" s="107" t="s">
        <v>250</v>
      </c>
      <c r="C13" s="108">
        <v>45077</v>
      </c>
      <c r="D13" s="109" t="s">
        <v>64</v>
      </c>
      <c r="E13" s="151" t="s">
        <v>60</v>
      </c>
      <c r="F13" s="132" t="s">
        <v>251</v>
      </c>
      <c r="G13" s="48"/>
      <c r="H13" s="48"/>
      <c r="I13" s="48"/>
      <c r="J13" s="48"/>
      <c r="K13" s="48"/>
      <c r="L13" s="48"/>
      <c r="M13" s="48"/>
      <c r="N13" s="48"/>
      <c r="O13" s="48"/>
      <c r="P13" s="48"/>
      <c r="Q13" s="56"/>
      <c r="R13" s="56" t="s">
        <v>70</v>
      </c>
      <c r="S13" s="48"/>
      <c r="T13" s="57"/>
      <c r="U13" s="52" t="s">
        <v>20</v>
      </c>
    </row>
    <row r="14" spans="1:21" ht="75" customHeight="1">
      <c r="A14" s="106">
        <v>3</v>
      </c>
      <c r="B14" s="107" t="s">
        <v>252</v>
      </c>
      <c r="C14" s="108">
        <v>45169</v>
      </c>
      <c r="D14" s="109" t="s">
        <v>253</v>
      </c>
      <c r="E14" s="151" t="s">
        <v>60</v>
      </c>
      <c r="F14" s="13" t="s">
        <v>254</v>
      </c>
      <c r="G14" s="48"/>
      <c r="H14" s="48"/>
      <c r="I14" s="48"/>
      <c r="J14" s="48"/>
      <c r="K14" s="48"/>
      <c r="L14" s="48"/>
      <c r="M14" s="48"/>
      <c r="N14" s="48"/>
      <c r="O14" s="48"/>
      <c r="P14" s="48"/>
      <c r="Q14" s="56"/>
      <c r="R14" s="56"/>
      <c r="S14" s="48"/>
      <c r="T14" s="57"/>
      <c r="U14" s="52"/>
    </row>
    <row r="15" spans="1:21" ht="44.25" customHeight="1">
      <c r="A15" s="15">
        <v>4</v>
      </c>
      <c r="B15" s="107" t="s">
        <v>255</v>
      </c>
      <c r="C15" s="150">
        <v>45291</v>
      </c>
      <c r="D15" s="109" t="s">
        <v>64</v>
      </c>
      <c r="E15" s="151" t="s">
        <v>60</v>
      </c>
      <c r="F15" s="13" t="s">
        <v>256</v>
      </c>
      <c r="G15" s="48"/>
      <c r="H15" s="48"/>
      <c r="I15" s="48"/>
      <c r="J15" s="48"/>
      <c r="K15" s="48"/>
      <c r="L15" s="48"/>
      <c r="M15" s="48"/>
      <c r="N15" s="48"/>
      <c r="O15" s="48"/>
      <c r="P15" s="48"/>
      <c r="Q15" s="56"/>
      <c r="R15" s="56"/>
      <c r="S15" s="48"/>
      <c r="T15" s="57"/>
      <c r="U15" s="52"/>
    </row>
    <row r="16" spans="1:21" ht="45.75" customHeight="1">
      <c r="A16" s="15">
        <v>5</v>
      </c>
      <c r="B16" s="107" t="s">
        <v>257</v>
      </c>
      <c r="C16" s="150">
        <v>45291</v>
      </c>
      <c r="D16" s="109" t="s">
        <v>64</v>
      </c>
      <c r="E16" s="151" t="s">
        <v>60</v>
      </c>
      <c r="F16" s="13" t="s">
        <v>258</v>
      </c>
      <c r="G16" s="48"/>
      <c r="H16" s="48"/>
      <c r="I16" s="48"/>
      <c r="J16" s="48"/>
      <c r="K16" s="48"/>
      <c r="L16" s="48"/>
      <c r="M16" s="48"/>
      <c r="N16" s="48"/>
      <c r="O16" s="48"/>
      <c r="P16" s="48"/>
      <c r="Q16" s="56"/>
      <c r="R16" s="56"/>
      <c r="S16" s="48"/>
      <c r="T16" s="57"/>
      <c r="U16" s="52"/>
    </row>
    <row r="17" spans="1:21" s="120" customFormat="1" ht="45" customHeight="1">
      <c r="A17" s="115">
        <v>6</v>
      </c>
      <c r="B17" s="116" t="s">
        <v>259</v>
      </c>
      <c r="C17" s="117" t="s">
        <v>260</v>
      </c>
      <c r="D17" s="118" t="s">
        <v>64</v>
      </c>
      <c r="E17" s="152" t="s">
        <v>60</v>
      </c>
      <c r="F17" s="192" t="s">
        <v>261</v>
      </c>
      <c r="G17" s="48"/>
      <c r="H17" s="48"/>
      <c r="I17" s="48"/>
      <c r="J17" s="48"/>
      <c r="K17" s="48"/>
      <c r="L17" s="48"/>
      <c r="M17" s="48"/>
      <c r="N17" s="48"/>
      <c r="O17" s="48"/>
      <c r="P17" s="48"/>
      <c r="Q17" s="56"/>
      <c r="R17" s="56"/>
      <c r="S17" s="48"/>
      <c r="T17" s="57"/>
      <c r="U17" s="52"/>
    </row>
    <row r="18" spans="1:21" s="114" customFormat="1" ht="83.15" customHeight="1">
      <c r="A18" s="115">
        <v>7</v>
      </c>
      <c r="B18" s="125" t="s">
        <v>262</v>
      </c>
      <c r="C18" s="108" t="s">
        <v>260</v>
      </c>
      <c r="D18" s="109" t="s">
        <v>64</v>
      </c>
      <c r="E18" s="151" t="s">
        <v>60</v>
      </c>
      <c r="F18" s="13" t="s">
        <v>263</v>
      </c>
      <c r="G18" s="110"/>
      <c r="H18" s="110"/>
      <c r="I18" s="110"/>
      <c r="J18" s="110"/>
      <c r="K18" s="110"/>
      <c r="L18" s="110"/>
      <c r="M18" s="110"/>
      <c r="N18" s="110"/>
      <c r="O18" s="110"/>
      <c r="P18" s="110"/>
      <c r="Q18" s="111"/>
      <c r="R18" s="111"/>
      <c r="S18" s="110"/>
      <c r="T18" s="112"/>
      <c r="U18" s="113"/>
    </row>
    <row r="19" spans="1:21" s="120" customFormat="1" ht="44.25" customHeight="1">
      <c r="A19" s="115">
        <v>8</v>
      </c>
      <c r="B19" s="125" t="s">
        <v>264</v>
      </c>
      <c r="C19" s="150">
        <v>45291</v>
      </c>
      <c r="D19" s="129" t="s">
        <v>64</v>
      </c>
      <c r="E19" s="130" t="s">
        <v>66</v>
      </c>
      <c r="F19" s="193" t="s">
        <v>265</v>
      </c>
      <c r="G19" s="48"/>
      <c r="H19" s="48"/>
      <c r="I19" s="48"/>
      <c r="J19" s="48"/>
      <c r="K19" s="48"/>
      <c r="L19" s="48"/>
      <c r="M19" s="48"/>
      <c r="N19" s="48"/>
      <c r="O19" s="48"/>
      <c r="P19" s="48"/>
      <c r="Q19" s="56"/>
      <c r="R19" s="56"/>
      <c r="S19" s="48"/>
      <c r="T19" s="57"/>
      <c r="U19" s="52"/>
    </row>
    <row r="20" spans="1:21" s="120" customFormat="1" ht="46" customHeight="1">
      <c r="A20" s="115">
        <v>9</v>
      </c>
      <c r="B20" s="140" t="s">
        <v>266</v>
      </c>
      <c r="C20" s="141" t="s">
        <v>260</v>
      </c>
      <c r="D20" s="142" t="s">
        <v>64</v>
      </c>
      <c r="E20" s="156" t="s">
        <v>60</v>
      </c>
      <c r="F20" s="194" t="s">
        <v>267</v>
      </c>
      <c r="G20" s="48"/>
      <c r="H20" s="48"/>
      <c r="I20" s="48"/>
      <c r="J20" s="48"/>
      <c r="K20" s="48"/>
      <c r="L20" s="48"/>
      <c r="M20" s="48"/>
      <c r="N20" s="48"/>
      <c r="O20" s="48"/>
      <c r="P20" s="45"/>
      <c r="Q20" s="45"/>
      <c r="R20" s="45"/>
      <c r="S20" s="45"/>
      <c r="T20" s="57"/>
      <c r="U20" s="52" t="s">
        <v>268</v>
      </c>
    </row>
    <row r="21" spans="1:21" s="114" customFormat="1" ht="45" customHeight="1">
      <c r="A21" s="115">
        <v>10</v>
      </c>
      <c r="B21" s="157" t="s">
        <v>269</v>
      </c>
      <c r="C21" s="141" t="s">
        <v>260</v>
      </c>
      <c r="D21" s="137" t="s">
        <v>64</v>
      </c>
      <c r="E21" s="15" t="s">
        <v>70</v>
      </c>
      <c r="F21" s="195" t="s">
        <v>270</v>
      </c>
      <c r="G21" s="110"/>
      <c r="H21" s="110"/>
      <c r="I21" s="110"/>
      <c r="J21" s="110"/>
      <c r="K21" s="110"/>
      <c r="L21" s="110"/>
      <c r="M21" s="110"/>
      <c r="N21" s="110"/>
      <c r="O21" s="110"/>
      <c r="P21" s="138"/>
      <c r="Q21" s="138"/>
      <c r="R21" s="138"/>
      <c r="S21" s="138"/>
      <c r="T21" s="112"/>
      <c r="U21" s="113"/>
    </row>
    <row r="22" spans="1:21" s="114" customFormat="1" ht="40.5" customHeight="1">
      <c r="A22" s="115">
        <v>11</v>
      </c>
      <c r="B22" s="157" t="s">
        <v>271</v>
      </c>
      <c r="C22" s="136">
        <v>45291</v>
      </c>
      <c r="D22" s="137" t="s">
        <v>64</v>
      </c>
      <c r="E22" s="15" t="s">
        <v>66</v>
      </c>
      <c r="F22" s="195" t="s">
        <v>272</v>
      </c>
      <c r="G22" s="110"/>
      <c r="H22" s="110"/>
      <c r="I22" s="110"/>
      <c r="J22" s="110"/>
      <c r="K22" s="110"/>
      <c r="L22" s="110"/>
      <c r="M22" s="110"/>
      <c r="N22" s="110"/>
      <c r="O22" s="110"/>
      <c r="P22" s="138"/>
      <c r="Q22" s="138"/>
      <c r="R22" s="138"/>
      <c r="S22" s="138"/>
      <c r="T22" s="112"/>
      <c r="U22" s="113"/>
    </row>
    <row r="23" spans="1:21" s="120" customFormat="1" ht="35.25" customHeight="1">
      <c r="A23" s="45"/>
      <c r="C23" s="52"/>
      <c r="D23" s="52"/>
      <c r="E23" s="48"/>
      <c r="F23" s="50"/>
      <c r="G23" s="48"/>
      <c r="H23" s="48"/>
      <c r="I23" s="45"/>
      <c r="J23" s="45"/>
      <c r="K23" s="45"/>
      <c r="L23" s="45"/>
      <c r="M23" s="45"/>
      <c r="N23" s="45"/>
      <c r="O23" s="45"/>
      <c r="P23" s="45"/>
      <c r="Q23" s="45"/>
      <c r="R23" s="45"/>
      <c r="S23" s="45"/>
      <c r="T23" s="45"/>
      <c r="U23" s="52" t="s">
        <v>22</v>
      </c>
    </row>
    <row r="24" spans="1:21" ht="66" customHeight="1">
      <c r="A24" s="45"/>
      <c r="C24" s="135"/>
      <c r="D24" s="135"/>
      <c r="E24" s="135"/>
      <c r="F24" s="196"/>
      <c r="G24" s="48"/>
      <c r="H24" s="48"/>
      <c r="I24" s="45"/>
      <c r="J24" s="45"/>
      <c r="K24" s="45"/>
      <c r="L24" s="45"/>
      <c r="M24" s="45"/>
      <c r="N24" s="45"/>
      <c r="O24" s="45"/>
      <c r="P24" s="45"/>
      <c r="Q24" s="45"/>
      <c r="R24" s="45"/>
      <c r="S24" s="45"/>
      <c r="T24" s="45"/>
      <c r="U24" s="52" t="s">
        <v>108</v>
      </c>
    </row>
    <row r="25" spans="1:21" ht="45.75" customHeight="1">
      <c r="A25" s="45"/>
      <c r="B25" s="59" t="s">
        <v>109</v>
      </c>
      <c r="C25" s="52"/>
      <c r="D25" s="60"/>
      <c r="E25" s="48"/>
      <c r="F25" s="50"/>
      <c r="G25" s="48"/>
      <c r="H25" s="48"/>
      <c r="I25" s="45"/>
      <c r="J25" s="45"/>
      <c r="K25" s="45"/>
      <c r="L25" s="45"/>
      <c r="M25" s="45"/>
      <c r="N25" s="45"/>
      <c r="O25" s="45"/>
      <c r="P25" s="45"/>
      <c r="Q25" s="45"/>
      <c r="R25" s="45"/>
      <c r="S25" s="45"/>
      <c r="T25" s="45"/>
      <c r="U25" s="52" t="s">
        <v>24</v>
      </c>
    </row>
    <row r="26" spans="1:21" ht="28.5" customHeight="1">
      <c r="A26" s="45"/>
      <c r="B26" s="52"/>
      <c r="C26" s="52"/>
      <c r="D26" s="60"/>
      <c r="E26" s="48"/>
      <c r="F26" s="50"/>
      <c r="G26" s="48"/>
      <c r="H26" s="48"/>
      <c r="I26" s="45"/>
      <c r="J26" s="45"/>
      <c r="K26" s="45"/>
      <c r="L26" s="45"/>
      <c r="M26" s="45"/>
      <c r="N26" s="45"/>
      <c r="O26" s="45"/>
      <c r="P26" s="45"/>
      <c r="Q26" s="45"/>
      <c r="R26" s="45"/>
      <c r="S26" s="45"/>
      <c r="T26" s="45"/>
      <c r="U26" s="8"/>
    </row>
    <row r="27" spans="1:21" ht="28.5" customHeight="1">
      <c r="A27" s="45"/>
      <c r="B27" s="61"/>
      <c r="C27" s="61"/>
      <c r="D27" s="61"/>
      <c r="E27" s="52"/>
      <c r="F27" s="50"/>
      <c r="G27" s="48"/>
      <c r="H27" s="48"/>
      <c r="I27" s="48"/>
      <c r="J27" s="48"/>
      <c r="K27" s="48"/>
      <c r="L27" s="48"/>
      <c r="M27" s="48"/>
      <c r="N27" s="48"/>
      <c r="O27" s="48"/>
      <c r="P27" s="48"/>
      <c r="Q27" s="48"/>
      <c r="R27" s="45"/>
      <c r="S27" s="45"/>
      <c r="T27" s="45"/>
      <c r="U27" s="8"/>
    </row>
    <row r="28" spans="1:21" ht="33.75" customHeight="1">
      <c r="A28" s="45"/>
      <c r="B28" s="62" t="s">
        <v>110</v>
      </c>
      <c r="C28" s="63"/>
      <c r="D28" s="63"/>
      <c r="E28" s="52"/>
      <c r="F28" s="50"/>
      <c r="G28" s="48"/>
      <c r="H28" s="48"/>
      <c r="I28" s="48"/>
      <c r="J28" s="48"/>
      <c r="K28" s="48"/>
      <c r="L28" s="48"/>
      <c r="M28" s="48"/>
      <c r="N28" s="48"/>
      <c r="O28" s="48"/>
      <c r="P28" s="48"/>
      <c r="Q28" s="48"/>
      <c r="R28" s="45"/>
      <c r="S28" s="45"/>
      <c r="T28" s="45"/>
      <c r="U28" s="8"/>
    </row>
    <row r="29" spans="1:21" ht="74.25" customHeight="1">
      <c r="A29" s="45"/>
      <c r="B29" s="17" t="s">
        <v>111</v>
      </c>
      <c r="C29" s="17" t="s">
        <v>112</v>
      </c>
      <c r="D29" s="17" t="s">
        <v>113</v>
      </c>
      <c r="E29" s="52"/>
      <c r="F29" s="50"/>
      <c r="G29" s="48"/>
      <c r="H29" s="48"/>
      <c r="I29" s="48"/>
      <c r="J29" s="48"/>
      <c r="K29" s="48"/>
      <c r="L29" s="48"/>
      <c r="M29" s="48"/>
      <c r="N29" s="48"/>
      <c r="O29" s="48"/>
      <c r="P29" s="48"/>
      <c r="Q29" s="48"/>
      <c r="R29" s="45"/>
      <c r="S29" s="45"/>
      <c r="T29" s="45"/>
      <c r="U29" s="8"/>
    </row>
    <row r="30" spans="1:21" ht="58.5" customHeight="1">
      <c r="A30" s="45"/>
      <c r="B30" s="18">
        <f>COUNTA(B12:B22)</f>
        <v>11</v>
      </c>
      <c r="C30" s="18">
        <f>COUNTIFS($E12:$E22,"REALIZADO")</f>
        <v>8</v>
      </c>
      <c r="D30" s="19">
        <f>C30/B30</f>
        <v>0.72727272727272729</v>
      </c>
      <c r="E30" s="52"/>
      <c r="F30" s="50"/>
      <c r="G30" s="48"/>
      <c r="H30" s="48"/>
      <c r="I30" s="48"/>
      <c r="J30" s="48"/>
      <c r="K30" s="48"/>
      <c r="L30" s="48"/>
      <c r="M30" s="48"/>
      <c r="N30" s="48"/>
      <c r="O30" s="48"/>
      <c r="P30" s="48"/>
      <c r="Q30" s="48"/>
      <c r="R30" s="45"/>
      <c r="S30" s="45"/>
      <c r="T30" s="45"/>
      <c r="U30" s="8"/>
    </row>
    <row r="31" spans="1:21" ht="45" customHeight="1">
      <c r="A31" s="45"/>
      <c r="B31" s="64"/>
      <c r="C31" s="64"/>
      <c r="D31" s="65"/>
      <c r="E31" s="52"/>
      <c r="F31" s="50"/>
      <c r="G31" s="48"/>
      <c r="H31" s="48"/>
      <c r="I31" s="48"/>
      <c r="J31" s="48"/>
      <c r="K31" s="48"/>
      <c r="L31" s="48"/>
      <c r="M31" s="48"/>
      <c r="N31" s="48"/>
      <c r="O31" s="48"/>
      <c r="P31" s="48"/>
      <c r="Q31" s="48"/>
      <c r="R31" s="45"/>
      <c r="S31" s="45"/>
      <c r="T31" s="45"/>
      <c r="U31" s="8"/>
    </row>
    <row r="32" spans="1:21" ht="58.5" customHeight="1">
      <c r="A32" s="45"/>
      <c r="B32" s="64"/>
      <c r="C32" s="64"/>
      <c r="D32" s="65"/>
      <c r="E32" s="52"/>
      <c r="F32" s="50"/>
      <c r="G32" s="48"/>
      <c r="H32" s="48"/>
      <c r="I32" s="48"/>
      <c r="J32" s="48"/>
      <c r="K32" s="48"/>
      <c r="L32" s="48"/>
      <c r="M32" s="48"/>
      <c r="N32" s="48"/>
      <c r="O32" s="48"/>
      <c r="P32" s="48"/>
      <c r="Q32" s="48"/>
      <c r="R32" s="45"/>
      <c r="S32" s="45"/>
      <c r="T32" s="45"/>
      <c r="U32" s="8"/>
    </row>
    <row r="33" spans="1:21" ht="18.75" customHeight="1">
      <c r="A33" s="45"/>
      <c r="B33" s="243" t="s">
        <v>114</v>
      </c>
      <c r="C33" s="244"/>
      <c r="D33" s="244"/>
      <c r="E33" s="244"/>
      <c r="F33" s="245"/>
      <c r="G33" s="48"/>
      <c r="H33" s="48"/>
      <c r="I33" s="48"/>
      <c r="J33" s="48"/>
      <c r="K33" s="48"/>
      <c r="L33" s="48"/>
      <c r="M33" s="48"/>
      <c r="N33" s="48"/>
      <c r="O33" s="48"/>
      <c r="P33" s="48"/>
      <c r="Q33" s="48"/>
      <c r="R33" s="45"/>
      <c r="S33" s="45"/>
      <c r="T33" s="45"/>
      <c r="U33" s="8"/>
    </row>
    <row r="34" spans="1:21" ht="58.5" customHeight="1">
      <c r="A34" s="45"/>
      <c r="B34" s="246"/>
      <c r="C34" s="225"/>
      <c r="D34" s="225"/>
      <c r="E34" s="225"/>
      <c r="F34" s="247"/>
      <c r="G34" s="48"/>
      <c r="H34" s="48"/>
      <c r="I34" s="48"/>
      <c r="J34" s="48"/>
      <c r="K34" s="48"/>
      <c r="L34" s="48"/>
      <c r="M34" s="48"/>
      <c r="N34" s="48"/>
      <c r="O34" s="48"/>
      <c r="P34" s="48"/>
      <c r="Q34" s="48"/>
      <c r="R34" s="45"/>
      <c r="S34" s="45"/>
      <c r="T34" s="45"/>
      <c r="U34" s="8"/>
    </row>
    <row r="35" spans="1:21" ht="19.5" customHeight="1">
      <c r="A35" s="45"/>
      <c r="B35" s="248"/>
      <c r="C35" s="249"/>
      <c r="D35" s="249"/>
      <c r="E35" s="249"/>
      <c r="F35" s="250"/>
      <c r="G35" s="48"/>
      <c r="H35" s="48"/>
      <c r="I35" s="48"/>
      <c r="J35" s="48"/>
      <c r="K35" s="48"/>
      <c r="L35" s="48"/>
      <c r="M35" s="48"/>
      <c r="N35" s="48"/>
      <c r="O35" s="48"/>
      <c r="P35" s="48"/>
      <c r="Q35" s="48"/>
      <c r="R35" s="45"/>
      <c r="S35" s="45"/>
      <c r="T35" s="45"/>
      <c r="U35" s="45"/>
    </row>
    <row r="36" spans="1:21" ht="18.75" customHeight="1">
      <c r="A36" s="237"/>
      <c r="B36" s="67"/>
      <c r="C36" s="45"/>
      <c r="D36" s="45"/>
      <c r="E36" s="68"/>
      <c r="F36" s="68"/>
      <c r="G36" s="68"/>
    </row>
    <row r="37" spans="1:21" ht="42.75" customHeight="1">
      <c r="A37" s="216"/>
      <c r="B37" s="240" t="s">
        <v>115</v>
      </c>
      <c r="C37" s="216"/>
      <c r="D37" s="45"/>
      <c r="E37" s="68"/>
      <c r="F37" s="68"/>
      <c r="G37" s="68"/>
    </row>
    <row r="38" spans="1:21" ht="28.5" customHeight="1">
      <c r="A38" s="216"/>
      <c r="B38" s="238" t="s">
        <v>116</v>
      </c>
      <c r="C38" s="230"/>
      <c r="D38" s="230"/>
      <c r="E38" s="230"/>
      <c r="F38" s="230"/>
      <c r="G38" s="227"/>
    </row>
    <row r="39" spans="1:21" ht="18.75" customHeight="1">
      <c r="A39" s="216"/>
      <c r="B39" s="213"/>
      <c r="C39" s="225"/>
      <c r="D39" s="225"/>
      <c r="E39" s="225"/>
      <c r="F39" s="225"/>
      <c r="G39" s="239"/>
    </row>
    <row r="40" spans="1:21" ht="18.75" customHeight="1">
      <c r="A40" s="216"/>
      <c r="B40" s="213"/>
      <c r="C40" s="225"/>
      <c r="D40" s="225"/>
      <c r="E40" s="225"/>
      <c r="F40" s="225"/>
      <c r="G40" s="239"/>
    </row>
    <row r="41" spans="1:21" ht="18.75" customHeight="1">
      <c r="A41" s="216"/>
      <c r="B41" s="214"/>
      <c r="C41" s="231"/>
      <c r="D41" s="231"/>
      <c r="E41" s="231"/>
      <c r="F41" s="231"/>
      <c r="G41" s="228"/>
    </row>
    <row r="42" spans="1:21" ht="39" customHeight="1">
      <c r="A42" s="216"/>
      <c r="B42" s="69"/>
      <c r="C42" s="70"/>
      <c r="D42" s="70"/>
      <c r="E42" s="70"/>
      <c r="F42" s="197"/>
      <c r="G42" s="71"/>
    </row>
    <row r="43" spans="1:21" ht="25.5" customHeight="1">
      <c r="A43" s="66"/>
      <c r="B43" s="69"/>
      <c r="C43" s="72"/>
      <c r="D43" s="72"/>
      <c r="E43" s="72"/>
      <c r="F43" s="198"/>
      <c r="G43" s="73"/>
    </row>
    <row r="44" spans="1:21" ht="23.25" customHeight="1">
      <c r="A44" s="66"/>
      <c r="B44" s="69"/>
      <c r="C44" s="72"/>
      <c r="D44" s="72"/>
      <c r="E44" s="72"/>
      <c r="F44" s="198"/>
      <c r="G44" s="73"/>
    </row>
    <row r="52" spans="2:4" ht="28.5" customHeight="1">
      <c r="B52" s="74"/>
      <c r="C52" s="75"/>
      <c r="D52" s="75"/>
    </row>
    <row r="53" spans="2:4" ht="30.75" customHeight="1">
      <c r="B53" s="74"/>
      <c r="C53" s="75"/>
      <c r="D53" s="75"/>
    </row>
    <row r="54" spans="2:4" ht="30.75" customHeight="1">
      <c r="B54" s="76"/>
      <c r="C54" s="75"/>
      <c r="D54" s="77"/>
    </row>
    <row r="55" spans="2:4" ht="15.75" customHeight="1">
      <c r="B55" s="69"/>
      <c r="C55" s="72"/>
      <c r="D55" s="72"/>
    </row>
    <row r="56" spans="2:4" ht="15.75" customHeight="1">
      <c r="B56" s="69"/>
      <c r="C56" s="72"/>
      <c r="D56" s="72"/>
    </row>
    <row r="57" spans="2:4" ht="35.25" customHeight="1">
      <c r="B57" s="78"/>
      <c r="C57" s="79"/>
      <c r="D57" s="79"/>
    </row>
    <row r="58" spans="2:4" ht="31.5" customHeight="1">
      <c r="B58" s="78"/>
      <c r="C58" s="79"/>
      <c r="D58" s="79"/>
    </row>
    <row r="59" spans="2:4" ht="33" customHeight="1">
      <c r="B59" s="80"/>
      <c r="C59" s="79"/>
      <c r="D59" s="81"/>
    </row>
    <row r="60" spans="2:4" ht="15.75" customHeight="1">
      <c r="B60" s="69"/>
      <c r="C60" s="72"/>
      <c r="D60" s="72"/>
    </row>
    <row r="61" spans="2:4" ht="15.75" customHeight="1">
      <c r="B61" s="69"/>
      <c r="C61" s="72"/>
      <c r="D61" s="72"/>
    </row>
    <row r="62" spans="2:4" ht="15.75" customHeight="1">
      <c r="B62" s="69"/>
      <c r="C62" s="72"/>
      <c r="D62" s="72"/>
    </row>
    <row r="63" spans="2:4" ht="32.25" customHeight="1">
      <c r="B63" s="82"/>
      <c r="C63" s="83"/>
      <c r="D63" s="83"/>
    </row>
    <row r="64" spans="2:4" ht="29.25" customHeight="1">
      <c r="B64" s="82"/>
      <c r="C64" s="83"/>
      <c r="D64" s="83"/>
    </row>
    <row r="65" spans="2:7" ht="32.25" customHeight="1">
      <c r="B65" s="84"/>
      <c r="C65" s="83"/>
      <c r="D65" s="85"/>
    </row>
    <row r="76" spans="2:7" ht="49.5" customHeight="1">
      <c r="B76" s="240" t="s">
        <v>118</v>
      </c>
      <c r="C76" s="216"/>
      <c r="D76" s="216"/>
      <c r="E76" s="45"/>
      <c r="F76" s="50"/>
      <c r="G76" s="48"/>
    </row>
    <row r="77" spans="2:7" ht="15.75" customHeight="1">
      <c r="B77" s="238" t="s">
        <v>119</v>
      </c>
      <c r="C77" s="230"/>
      <c r="D77" s="230"/>
      <c r="E77" s="230"/>
      <c r="F77" s="230"/>
      <c r="G77" s="227"/>
    </row>
    <row r="78" spans="2:7" ht="15.75" customHeight="1">
      <c r="B78" s="213"/>
      <c r="C78" s="225"/>
      <c r="D78" s="225"/>
      <c r="E78" s="225"/>
      <c r="F78" s="225"/>
      <c r="G78" s="239"/>
    </row>
    <row r="79" spans="2:7" ht="15.75" customHeight="1">
      <c r="B79" s="213"/>
      <c r="C79" s="225"/>
      <c r="D79" s="225"/>
      <c r="E79" s="225"/>
      <c r="F79" s="225"/>
      <c r="G79" s="239"/>
    </row>
    <row r="80" spans="2:7" ht="15.75" customHeight="1">
      <c r="B80" s="213"/>
      <c r="C80" s="225"/>
      <c r="D80" s="225"/>
      <c r="E80" s="225"/>
      <c r="F80" s="225"/>
      <c r="G80" s="239"/>
    </row>
    <row r="81" spans="2:7" ht="17.25" customHeight="1">
      <c r="B81" s="214"/>
      <c r="C81" s="231"/>
      <c r="D81" s="231"/>
      <c r="E81" s="231"/>
      <c r="F81" s="231"/>
      <c r="G81" s="228"/>
    </row>
    <row r="82" spans="2:7" ht="30" customHeight="1">
      <c r="B82" s="20"/>
      <c r="C82" s="21"/>
      <c r="D82" s="21"/>
      <c r="E82" s="21"/>
      <c r="F82" s="21"/>
      <c r="G82" s="86"/>
    </row>
    <row r="83" spans="2:7" ht="35.25" customHeight="1">
      <c r="B83" s="241" t="s">
        <v>273</v>
      </c>
      <c r="C83" s="216"/>
      <c r="D83" s="216"/>
      <c r="E83" s="216"/>
      <c r="F83" s="216"/>
      <c r="G83" s="239"/>
    </row>
    <row r="84" spans="2:7" ht="15.75" customHeight="1">
      <c r="B84" s="213"/>
      <c r="C84" s="251"/>
      <c r="D84" s="251"/>
      <c r="E84" s="251"/>
      <c r="F84" s="251"/>
      <c r="G84" s="239"/>
    </row>
    <row r="85" spans="2:7" ht="15.75" customHeight="1">
      <c r="B85" s="213"/>
      <c r="C85" s="251"/>
      <c r="D85" s="251"/>
      <c r="E85" s="251"/>
      <c r="F85" s="251"/>
      <c r="G85" s="239"/>
    </row>
    <row r="86" spans="2:7" ht="15.75" customHeight="1">
      <c r="B86" s="213"/>
      <c r="C86" s="251"/>
      <c r="D86" s="251"/>
      <c r="E86" s="251"/>
      <c r="F86" s="251"/>
      <c r="G86" s="239"/>
    </row>
    <row r="87" spans="2:7" ht="15.75" customHeight="1">
      <c r="B87" s="213"/>
      <c r="C87" s="251"/>
      <c r="D87" s="251"/>
      <c r="E87" s="251"/>
      <c r="F87" s="251"/>
      <c r="G87" s="239"/>
    </row>
    <row r="88" spans="2:7" ht="57" customHeight="1">
      <c r="B88" s="213"/>
      <c r="C88" s="216"/>
      <c r="D88" s="216"/>
      <c r="E88" s="216"/>
      <c r="F88" s="216"/>
      <c r="G88" s="239"/>
    </row>
    <row r="89" spans="2:7" ht="33" customHeight="1">
      <c r="B89" s="242"/>
      <c r="C89" s="216"/>
      <c r="D89" s="216"/>
      <c r="E89" s="216"/>
      <c r="F89" s="216"/>
      <c r="G89" s="239"/>
    </row>
    <row r="90" spans="2:7" ht="56.25" customHeight="1">
      <c r="B90" s="242"/>
      <c r="C90" s="216"/>
      <c r="D90" s="216"/>
      <c r="E90" s="216"/>
      <c r="F90" s="216"/>
      <c r="G90" s="239"/>
    </row>
    <row r="91" spans="2:7" ht="34.5" customHeight="1">
      <c r="B91" s="87"/>
      <c r="C91" s="88"/>
      <c r="D91" s="88"/>
      <c r="E91" s="88"/>
      <c r="F91" s="200"/>
      <c r="G91" s="89"/>
    </row>
    <row r="92" spans="2:7" ht="15.75" customHeight="1">
      <c r="B92" s="45"/>
      <c r="C92" s="45"/>
      <c r="D92" s="45"/>
      <c r="E92" s="45"/>
      <c r="F92" s="50"/>
      <c r="G92" s="48"/>
    </row>
    <row r="93" spans="2:7" ht="15.75" customHeight="1">
      <c r="B93" s="45"/>
      <c r="C93" s="45"/>
      <c r="D93" s="45"/>
      <c r="E93" s="45"/>
      <c r="F93" s="50"/>
      <c r="G93" s="48"/>
    </row>
    <row r="94" spans="2:7" ht="15.75" customHeight="1">
      <c r="B94" s="45"/>
      <c r="C94" s="45"/>
      <c r="D94" s="45"/>
      <c r="E94" s="45"/>
      <c r="F94" s="50"/>
      <c r="G94" s="48"/>
    </row>
    <row r="95" spans="2:7" ht="22.5" customHeight="1">
      <c r="B95" s="45"/>
      <c r="C95" s="45"/>
      <c r="D95" s="45"/>
      <c r="E95" s="45"/>
      <c r="F95" s="50"/>
      <c r="G95" s="48"/>
    </row>
    <row r="96" spans="2:7" ht="21.75" customHeight="1">
      <c r="B96" s="240" t="s">
        <v>121</v>
      </c>
      <c r="C96" s="216"/>
      <c r="D96" s="216"/>
      <c r="E96" s="45"/>
      <c r="F96" s="50"/>
      <c r="G96" s="48"/>
    </row>
    <row r="97" spans="2:7" ht="27.75" customHeight="1">
      <c r="B97" s="238" t="s">
        <v>122</v>
      </c>
      <c r="C97" s="230"/>
      <c r="D97" s="230"/>
      <c r="E97" s="230"/>
      <c r="F97" s="230"/>
      <c r="G97" s="227"/>
    </row>
    <row r="98" spans="2:7" ht="15.75" customHeight="1">
      <c r="B98" s="213"/>
      <c r="C98" s="225"/>
      <c r="D98" s="225"/>
      <c r="E98" s="225"/>
      <c r="F98" s="225"/>
      <c r="G98" s="239"/>
    </row>
    <row r="99" spans="2:7" ht="15.75" customHeight="1">
      <c r="B99" s="213"/>
      <c r="C99" s="225"/>
      <c r="D99" s="225"/>
      <c r="E99" s="225"/>
      <c r="F99" s="225"/>
      <c r="G99" s="239"/>
    </row>
    <row r="100" spans="2:7" ht="15.75" customHeight="1">
      <c r="B100" s="213"/>
      <c r="C100" s="225"/>
      <c r="D100" s="225"/>
      <c r="E100" s="225"/>
      <c r="F100" s="225"/>
      <c r="G100" s="239"/>
    </row>
    <row r="101" spans="2:7" ht="15.75" customHeight="1">
      <c r="B101" s="214"/>
      <c r="C101" s="231"/>
      <c r="D101" s="231"/>
      <c r="E101" s="231"/>
      <c r="F101" s="231"/>
      <c r="G101" s="228"/>
    </row>
    <row r="102" spans="2:7" ht="124.5" customHeight="1">
      <c r="B102" s="265" t="s">
        <v>274</v>
      </c>
      <c r="C102" s="266"/>
      <c r="D102" s="266"/>
      <c r="E102" s="266"/>
      <c r="F102" s="21"/>
      <c r="G102" s="86"/>
    </row>
    <row r="103" spans="2:7" ht="15.75" customHeight="1">
      <c r="B103" s="242"/>
      <c r="C103" s="216"/>
      <c r="D103" s="216"/>
      <c r="E103" s="216"/>
      <c r="F103" s="216"/>
      <c r="G103" s="239"/>
    </row>
    <row r="104" spans="2:7" ht="15.75" customHeight="1">
      <c r="B104" s="213"/>
      <c r="C104" s="225"/>
      <c r="D104" s="225"/>
      <c r="E104" s="225"/>
      <c r="F104" s="225"/>
      <c r="G104" s="239"/>
    </row>
    <row r="105" spans="2:7" ht="15.75" customHeight="1">
      <c r="B105" s="213"/>
      <c r="C105" s="225"/>
      <c r="D105" s="225"/>
      <c r="E105" s="225"/>
      <c r="F105" s="225"/>
      <c r="G105" s="239"/>
    </row>
    <row r="106" spans="2:7" ht="15.75" customHeight="1">
      <c r="B106" s="213"/>
      <c r="C106" s="225"/>
      <c r="D106" s="225"/>
      <c r="E106" s="225"/>
      <c r="F106" s="225"/>
      <c r="G106" s="239"/>
    </row>
    <row r="107" spans="2:7" ht="15.75" hidden="1" customHeight="1">
      <c r="B107" s="213"/>
      <c r="C107" s="225"/>
      <c r="D107" s="225"/>
      <c r="E107" s="225"/>
      <c r="F107" s="225"/>
      <c r="G107" s="239"/>
    </row>
    <row r="108" spans="2:7" ht="29.25" hidden="1" customHeight="1">
      <c r="B108" s="213"/>
      <c r="C108" s="216"/>
      <c r="D108" s="216"/>
      <c r="E108" s="216"/>
      <c r="F108" s="216"/>
      <c r="G108" s="239"/>
    </row>
    <row r="109" spans="2:7" ht="39" customHeight="1">
      <c r="B109" s="242"/>
      <c r="C109" s="216"/>
      <c r="D109" s="216"/>
      <c r="E109" s="216"/>
      <c r="F109" s="216"/>
      <c r="G109" s="239"/>
    </row>
    <row r="110" spans="2:7" ht="31.5" customHeight="1">
      <c r="B110" s="242"/>
      <c r="C110" s="216"/>
      <c r="D110" s="216"/>
      <c r="E110" s="216"/>
      <c r="F110" s="216"/>
      <c r="G110" s="239"/>
    </row>
  </sheetData>
  <mergeCells count="20">
    <mergeCell ref="B33:F35"/>
    <mergeCell ref="B2:G3"/>
    <mergeCell ref="B4:G5"/>
    <mergeCell ref="B7:G7"/>
    <mergeCell ref="B8:D8"/>
    <mergeCell ref="E8:G8"/>
    <mergeCell ref="A36:A42"/>
    <mergeCell ref="B37:C37"/>
    <mergeCell ref="B38:G41"/>
    <mergeCell ref="B76:D76"/>
    <mergeCell ref="B109:G109"/>
    <mergeCell ref="B77:G81"/>
    <mergeCell ref="B110:G110"/>
    <mergeCell ref="B83:G88"/>
    <mergeCell ref="B89:G89"/>
    <mergeCell ref="B90:G90"/>
    <mergeCell ref="B96:D96"/>
    <mergeCell ref="B97:G101"/>
    <mergeCell ref="B103:G108"/>
    <mergeCell ref="B102:E102"/>
  </mergeCells>
  <phoneticPr fontId="52" type="noConversion"/>
  <conditionalFormatting sqref="E12:E22">
    <cfRule type="cellIs" dxfId="17" priority="1" operator="equal">
      <formula>"NÃO REALIZADO"</formula>
    </cfRule>
    <cfRule type="cellIs" dxfId="16" priority="2" operator="equal">
      <formula>"EM ELABORAÇÃO"</formula>
    </cfRule>
    <cfRule type="containsText" dxfId="15" priority="3" operator="containsText" text="&quot;REALIZADO&quot;">
      <formula>NOT(ISERROR(SEARCH(("""REALIZADO"""),(E12))))</formula>
    </cfRule>
  </conditionalFormatting>
  <dataValidations count="3">
    <dataValidation type="list" allowBlank="1" showInputMessage="1" showErrorMessage="1" prompt=" - " sqref="E12:E22" xr:uid="{96CFB13C-EC05-4942-AF2B-AF6396C8F90B}">
      <formula1>$R$11:$R$13</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22 F13" xr:uid="{4C8A489F-9FD4-4303-8F9D-5E8141D0B901}">
      <formula1>"UFSJ,CSA,CDB,CTAN,CCO,CAP,CSL,3 campi SJDR"</formula1>
    </dataValidation>
    <dataValidation type="list" allowBlank="1" showInputMessage="1" showErrorMessage="1" prompt=" -  - " sqref="E8" xr:uid="{3DD763D3-2E74-4AB0-AD64-04B7C8DB73A8}">
      <formula1>$U$8:$U$25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DAA37-4B46-4A15-A9C9-5F78589FC18E}">
  <dimension ref="A2:X59"/>
  <sheetViews>
    <sheetView topLeftCell="B14" zoomScale="50" zoomScaleNormal="50" workbookViewId="0">
      <selection activeCell="E21" sqref="E21"/>
    </sheetView>
  </sheetViews>
  <sheetFormatPr defaultColWidth="14.453125" defaultRowHeight="14.5"/>
  <cols>
    <col min="1" max="1" width="9" customWidth="1"/>
    <col min="2" max="2" width="59.26953125" customWidth="1"/>
    <col min="3" max="3" width="79.453125" customWidth="1"/>
    <col min="4" max="4" width="30.453125" customWidth="1"/>
    <col min="5" max="5" width="27.54296875" customWidth="1"/>
    <col min="6" max="6" width="21.453125" customWidth="1"/>
    <col min="7" max="7" width="27.453125" customWidth="1"/>
    <col min="8" max="8" width="27" customWidth="1"/>
    <col min="9" max="9" width="20.453125" customWidth="1"/>
    <col min="10" max="10" width="20.81640625" customWidth="1"/>
    <col min="11" max="11" width="37.453125" customWidth="1"/>
    <col min="12" max="16" width="28" customWidth="1"/>
    <col min="17" max="17" width="22.453125" customWidth="1"/>
    <col min="18" max="18" width="26.453125" customWidth="1"/>
    <col min="19" max="21" width="8.453125" customWidth="1"/>
    <col min="22" max="22" width="20.453125" customWidth="1"/>
    <col min="23" max="23" width="40.453125" customWidth="1"/>
    <col min="24" max="24" width="27.453125" customWidth="1"/>
    <col min="25" max="44" width="8.81640625" customWidth="1"/>
  </cols>
  <sheetData>
    <row r="2" spans="2:24">
      <c r="B2" s="252" t="s">
        <v>124</v>
      </c>
      <c r="C2" s="230"/>
      <c r="D2" s="230"/>
      <c r="E2" s="230"/>
      <c r="F2" s="230"/>
      <c r="G2" s="230"/>
      <c r="H2" s="230"/>
      <c r="I2" s="230"/>
      <c r="J2" s="230"/>
      <c r="K2" s="230"/>
      <c r="L2" s="230"/>
      <c r="M2" s="230"/>
      <c r="N2" s="230"/>
      <c r="O2" s="230"/>
      <c r="P2" s="230"/>
      <c r="Q2" s="227"/>
      <c r="R2" s="91"/>
      <c r="S2" s="54"/>
      <c r="T2" s="54"/>
      <c r="U2" s="54"/>
      <c r="V2" s="54"/>
      <c r="W2" s="54"/>
      <c r="X2" s="54"/>
    </row>
    <row r="3" spans="2:24" ht="34.5" customHeight="1">
      <c r="B3" s="214"/>
      <c r="C3" s="231"/>
      <c r="D3" s="231"/>
      <c r="E3" s="231"/>
      <c r="F3" s="231"/>
      <c r="G3" s="231"/>
      <c r="H3" s="231"/>
      <c r="I3" s="231"/>
      <c r="J3" s="231"/>
      <c r="K3" s="231"/>
      <c r="L3" s="231"/>
      <c r="M3" s="231"/>
      <c r="N3" s="231"/>
      <c r="O3" s="231"/>
      <c r="P3" s="231"/>
      <c r="Q3" s="228"/>
      <c r="R3" s="91"/>
      <c r="S3" s="54"/>
      <c r="T3" s="54"/>
      <c r="U3" s="54"/>
      <c r="V3" s="54"/>
      <c r="W3" s="54"/>
      <c r="X3" s="54"/>
    </row>
    <row r="4" spans="2:24" ht="39.75" customHeight="1">
      <c r="B4" s="253" t="s">
        <v>125</v>
      </c>
      <c r="C4" s="231"/>
      <c r="D4" s="231"/>
      <c r="E4" s="231"/>
      <c r="F4" s="231"/>
      <c r="G4" s="231"/>
      <c r="H4" s="231"/>
      <c r="I4" s="231"/>
      <c r="J4" s="231"/>
      <c r="K4" s="231"/>
      <c r="L4" s="231"/>
      <c r="M4" s="231"/>
      <c r="N4" s="231"/>
      <c r="O4" s="231"/>
      <c r="P4" s="231"/>
      <c r="Q4" s="228"/>
      <c r="R4" s="91"/>
      <c r="S4" s="54"/>
      <c r="T4" s="54"/>
      <c r="U4" s="54"/>
      <c r="V4" s="54"/>
      <c r="W4" s="54"/>
      <c r="X4" s="54"/>
    </row>
    <row r="5" spans="2:24" ht="39.75" customHeight="1">
      <c r="B5" s="254" t="s">
        <v>126</v>
      </c>
      <c r="C5" s="234"/>
      <c r="D5" s="234"/>
      <c r="E5" s="234"/>
      <c r="F5" s="234"/>
      <c r="G5" s="234"/>
      <c r="H5" s="234"/>
      <c r="I5" s="234"/>
      <c r="J5" s="234"/>
      <c r="K5" s="234"/>
      <c r="L5" s="234"/>
      <c r="M5" s="234"/>
      <c r="N5" s="234"/>
      <c r="O5" s="234"/>
      <c r="P5" s="234"/>
      <c r="Q5" s="222"/>
      <c r="R5" s="91"/>
      <c r="S5" s="54"/>
      <c r="T5" s="54"/>
      <c r="U5" s="54"/>
      <c r="V5" s="54"/>
      <c r="W5" s="54"/>
      <c r="X5" s="54"/>
    </row>
    <row r="6" spans="2:24" ht="39.75" customHeight="1">
      <c r="B6" s="92"/>
      <c r="C6" s="92"/>
      <c r="D6" s="92"/>
      <c r="E6" s="92"/>
      <c r="F6" s="92"/>
      <c r="G6" s="92"/>
      <c r="H6" s="92"/>
      <c r="I6" s="92"/>
      <c r="J6" s="92"/>
      <c r="K6" s="92"/>
      <c r="L6" s="92"/>
      <c r="M6" s="92"/>
      <c r="N6" s="92"/>
      <c r="O6" s="92"/>
      <c r="P6" s="92"/>
      <c r="Q6" s="92"/>
      <c r="R6" s="91"/>
      <c r="S6" s="54"/>
      <c r="T6" s="54"/>
      <c r="U6" s="54"/>
      <c r="V6" s="54"/>
      <c r="W6" s="54"/>
      <c r="X6" s="54"/>
    </row>
    <row r="7" spans="2:24" ht="39.75" customHeight="1">
      <c r="B7" s="92"/>
      <c r="C7" s="255" t="s">
        <v>127</v>
      </c>
      <c r="D7" s="230"/>
      <c r="E7" s="230"/>
      <c r="F7" s="230"/>
      <c r="G7" s="227"/>
      <c r="H7" s="91"/>
      <c r="I7" s="92"/>
      <c r="J7" s="92"/>
      <c r="K7" s="92"/>
      <c r="L7" s="92"/>
      <c r="M7" s="92"/>
      <c r="N7" s="92"/>
      <c r="O7" s="92"/>
      <c r="P7" s="92"/>
      <c r="Q7" s="92"/>
      <c r="R7" s="91"/>
      <c r="S7" s="54"/>
      <c r="T7" s="54"/>
      <c r="U7" s="54"/>
      <c r="V7" s="54"/>
      <c r="W7" s="54"/>
      <c r="X7" s="54"/>
    </row>
    <row r="8" spans="2:24" ht="11.25" customHeight="1">
      <c r="B8" s="92"/>
      <c r="C8" s="214"/>
      <c r="D8" s="231"/>
      <c r="E8" s="231"/>
      <c r="F8" s="231"/>
      <c r="G8" s="228"/>
      <c r="H8" s="91"/>
      <c r="I8" s="92"/>
      <c r="J8" s="92"/>
      <c r="K8" s="92"/>
      <c r="L8" s="92"/>
      <c r="M8" s="92"/>
      <c r="N8" s="92"/>
      <c r="O8" s="92"/>
      <c r="P8" s="92"/>
      <c r="Q8" s="92"/>
      <c r="R8" s="91"/>
      <c r="S8" s="54"/>
      <c r="T8" s="54"/>
      <c r="U8" s="54"/>
      <c r="V8" s="54"/>
      <c r="W8" s="54"/>
      <c r="X8" s="54"/>
    </row>
    <row r="9" spans="2:24" ht="76.5" customHeight="1">
      <c r="B9" s="92"/>
      <c r="C9" s="256" t="s">
        <v>128</v>
      </c>
      <c r="D9" s="22" t="s">
        <v>129</v>
      </c>
      <c r="E9" s="22" t="s">
        <v>130</v>
      </c>
      <c r="F9" s="22" t="s">
        <v>131</v>
      </c>
      <c r="G9" s="22" t="s">
        <v>132</v>
      </c>
      <c r="H9" s="91"/>
      <c r="I9" s="92"/>
      <c r="J9" s="92"/>
      <c r="K9" s="92"/>
      <c r="L9" s="92"/>
      <c r="M9" s="92"/>
      <c r="N9" s="92"/>
      <c r="O9" s="92"/>
      <c r="P9" s="92"/>
      <c r="Q9" s="92"/>
      <c r="R9" s="91"/>
      <c r="S9" s="54"/>
      <c r="T9" s="54"/>
      <c r="U9" s="54"/>
      <c r="V9" s="54"/>
      <c r="W9" s="54"/>
      <c r="X9" s="54"/>
    </row>
    <row r="10" spans="2:24" ht="52.5" customHeight="1">
      <c r="B10" s="92"/>
      <c r="C10" s="211"/>
      <c r="D10" s="23">
        <v>1.2</v>
      </c>
      <c r="E10" s="23" t="s">
        <v>133</v>
      </c>
      <c r="F10" s="23" t="s">
        <v>134</v>
      </c>
      <c r="G10" s="23" t="s">
        <v>135</v>
      </c>
      <c r="H10" s="91"/>
      <c r="I10" s="92"/>
      <c r="J10" s="92"/>
      <c r="K10" s="92"/>
      <c r="L10" s="92"/>
      <c r="M10" s="92"/>
      <c r="N10" s="92"/>
      <c r="O10" s="92"/>
      <c r="P10" s="92"/>
      <c r="Q10" s="92"/>
      <c r="R10" s="91"/>
      <c r="S10" s="54"/>
      <c r="T10" s="54"/>
      <c r="U10" s="54"/>
      <c r="V10" s="54"/>
      <c r="W10" s="54"/>
      <c r="X10" s="54"/>
    </row>
    <row r="11" spans="2:24" ht="52.5" customHeight="1">
      <c r="B11" s="92"/>
      <c r="C11" s="93"/>
      <c r="D11" s="94"/>
      <c r="E11" s="94"/>
      <c r="F11" s="94"/>
      <c r="G11" s="94"/>
      <c r="H11" s="91"/>
      <c r="I11" s="92"/>
      <c r="J11" s="92"/>
      <c r="K11" s="92"/>
      <c r="L11" s="92"/>
      <c r="M11" s="92"/>
      <c r="N11" s="92"/>
      <c r="O11" s="92"/>
      <c r="P11" s="92"/>
      <c r="Q11" s="92"/>
      <c r="R11" s="91"/>
      <c r="S11" s="54"/>
      <c r="T11" s="54"/>
      <c r="U11" s="54"/>
      <c r="V11" s="54"/>
      <c r="W11" s="54"/>
      <c r="X11" s="54"/>
    </row>
    <row r="12" spans="2:24" ht="39.75" customHeight="1">
      <c r="B12" s="92"/>
      <c r="C12" s="92"/>
      <c r="D12" s="92"/>
      <c r="E12" s="92"/>
      <c r="F12" s="92"/>
      <c r="G12" s="92"/>
      <c r="H12" s="92"/>
      <c r="I12" s="92"/>
      <c r="J12" s="92"/>
      <c r="K12" s="92"/>
      <c r="L12" s="92"/>
      <c r="M12" s="92"/>
      <c r="N12" s="92"/>
      <c r="O12" s="92"/>
      <c r="P12" s="92"/>
      <c r="Q12" s="92"/>
      <c r="R12" s="91"/>
      <c r="S12" s="54"/>
      <c r="T12" s="54"/>
      <c r="U12" s="54"/>
      <c r="V12" s="54"/>
      <c r="W12" s="54"/>
      <c r="X12" s="54"/>
    </row>
    <row r="13" spans="2:24" ht="28.5" customHeight="1" thickBot="1">
      <c r="B13" s="96"/>
      <c r="C13" s="97"/>
      <c r="D13" s="96"/>
      <c r="E13" s="96"/>
      <c r="F13" s="97"/>
      <c r="G13" s="96"/>
      <c r="H13" s="96"/>
      <c r="I13" s="96"/>
      <c r="J13" s="96"/>
      <c r="K13" s="96"/>
      <c r="L13" s="96"/>
      <c r="M13" s="96"/>
      <c r="N13" s="96"/>
      <c r="O13" s="96"/>
      <c r="P13" s="96"/>
      <c r="Q13" s="96"/>
      <c r="R13" s="91">
        <v>1</v>
      </c>
      <c r="S13" s="54" t="s">
        <v>136</v>
      </c>
      <c r="T13" s="54"/>
      <c r="U13" s="54" t="s">
        <v>137</v>
      </c>
      <c r="V13" s="54"/>
      <c r="W13" s="54" t="s">
        <v>138</v>
      </c>
      <c r="X13" s="54" t="s">
        <v>60</v>
      </c>
    </row>
    <row r="14" spans="2:24" ht="15.75" customHeight="1">
      <c r="B14" s="257" t="s">
        <v>139</v>
      </c>
      <c r="C14" s="258" t="s">
        <v>140</v>
      </c>
      <c r="D14" s="244"/>
      <c r="E14" s="245"/>
      <c r="F14" s="258" t="s">
        <v>141</v>
      </c>
      <c r="G14" s="244"/>
      <c r="H14" s="244"/>
      <c r="I14" s="245"/>
      <c r="J14" s="258" t="s">
        <v>142</v>
      </c>
      <c r="K14" s="244"/>
      <c r="L14" s="245"/>
      <c r="M14" s="98"/>
      <c r="N14" s="98"/>
      <c r="O14" s="98"/>
      <c r="P14" s="98"/>
      <c r="Q14" s="98"/>
      <c r="R14" s="94">
        <v>2</v>
      </c>
      <c r="S14" s="56" t="s">
        <v>143</v>
      </c>
      <c r="T14" s="56"/>
      <c r="U14" s="56" t="s">
        <v>144</v>
      </c>
      <c r="V14" s="56"/>
      <c r="W14" s="56" t="s">
        <v>145</v>
      </c>
      <c r="X14" s="56" t="s">
        <v>66</v>
      </c>
    </row>
    <row r="15" spans="2:24" ht="37.5" customHeight="1">
      <c r="B15" s="213"/>
      <c r="C15" s="259"/>
      <c r="D15" s="231"/>
      <c r="E15" s="260"/>
      <c r="F15" s="259"/>
      <c r="G15" s="231"/>
      <c r="H15" s="231"/>
      <c r="I15" s="260"/>
      <c r="J15" s="259"/>
      <c r="K15" s="231"/>
      <c r="L15" s="260"/>
      <c r="M15" s="98"/>
      <c r="N15" s="98"/>
      <c r="O15" s="98"/>
      <c r="P15" s="98"/>
      <c r="Q15" s="98"/>
      <c r="R15" s="94">
        <v>3</v>
      </c>
      <c r="S15" s="56"/>
      <c r="T15" s="56"/>
      <c r="U15" s="56" t="s">
        <v>146</v>
      </c>
      <c r="V15" s="56"/>
      <c r="W15" s="56" t="s">
        <v>147</v>
      </c>
      <c r="X15" s="56" t="s">
        <v>70</v>
      </c>
    </row>
    <row r="16" spans="2:24" ht="75" customHeight="1">
      <c r="B16" s="213"/>
      <c r="C16" s="24" t="s">
        <v>148</v>
      </c>
      <c r="D16" s="99" t="s">
        <v>149</v>
      </c>
      <c r="E16" s="25" t="s">
        <v>150</v>
      </c>
      <c r="F16" s="24" t="s">
        <v>151</v>
      </c>
      <c r="G16" s="26" t="s">
        <v>152</v>
      </c>
      <c r="H16" s="26" t="s">
        <v>153</v>
      </c>
      <c r="I16" s="25" t="s">
        <v>154</v>
      </c>
      <c r="J16" s="24" t="s">
        <v>155</v>
      </c>
      <c r="K16" s="26" t="s">
        <v>156</v>
      </c>
      <c r="L16" s="159" t="s">
        <v>157</v>
      </c>
      <c r="M16" s="100"/>
      <c r="N16" s="100"/>
      <c r="O16" s="100"/>
      <c r="P16" s="100"/>
      <c r="Q16" s="100"/>
      <c r="R16" s="101">
        <v>4</v>
      </c>
      <c r="S16" s="100"/>
      <c r="T16" s="100"/>
      <c r="U16" s="100" t="s">
        <v>158</v>
      </c>
      <c r="V16" s="100"/>
      <c r="W16" s="100" t="s">
        <v>159</v>
      </c>
      <c r="X16" s="100"/>
    </row>
    <row r="17" spans="1:24" ht="75" customHeight="1">
      <c r="A17" s="166"/>
      <c r="B17" s="167" t="str">
        <f>'Planilha de Ação (OBj2)'!B12</f>
        <v xml:space="preserve">Mostra de Profissões Presencial com o Apoio de Pets, Ligas e Centros Acadêmicos </v>
      </c>
      <c r="C17" s="168" t="s">
        <v>275</v>
      </c>
      <c r="D17" s="168" t="s">
        <v>276</v>
      </c>
      <c r="E17" s="168" t="s">
        <v>137</v>
      </c>
      <c r="F17" s="169">
        <v>3</v>
      </c>
      <c r="G17" s="169">
        <v>3</v>
      </c>
      <c r="H17" s="169">
        <f t="shared" ref="H17:H27" si="0">F17*G17</f>
        <v>9</v>
      </c>
      <c r="I17" s="169" t="str">
        <f t="shared" ref="I17:I27" si="1">IF(H17&lt;3,"Baixo",IF(AND(H17&lt;7,H17&gt;=3),"Médio",IF(AND(H17&lt;13,H17&gt;=8),"Alto","Extremo")))</f>
        <v>Alto</v>
      </c>
      <c r="J17" s="168" t="s">
        <v>138</v>
      </c>
      <c r="K17" s="168" t="s">
        <v>277</v>
      </c>
      <c r="L17" s="160" t="s">
        <v>60</v>
      </c>
      <c r="M17" s="100"/>
      <c r="N17" s="100"/>
      <c r="O17" s="100"/>
      <c r="P17" s="100"/>
      <c r="Q17" s="100"/>
      <c r="R17" s="101"/>
      <c r="S17" s="100"/>
      <c r="T17" s="100"/>
      <c r="U17" s="100"/>
      <c r="V17" s="100"/>
      <c r="W17" s="100"/>
      <c r="X17" s="100"/>
    </row>
    <row r="18" spans="1:24" ht="101.25" customHeight="1">
      <c r="A18" s="166"/>
      <c r="B18" s="167" t="str">
        <f>'Planilha de Ação (OBj2)'!B13</f>
        <v>Edital de Expectativa de Vagas ( PEV )  - edital para preenchimento de vagas remanscentes com base nos 5 últimos ENEMs do candidato</v>
      </c>
      <c r="C18" s="168" t="s">
        <v>278</v>
      </c>
      <c r="D18" s="168" t="s">
        <v>279</v>
      </c>
      <c r="E18" s="168" t="s">
        <v>144</v>
      </c>
      <c r="F18" s="169">
        <v>3</v>
      </c>
      <c r="G18" s="169">
        <v>3</v>
      </c>
      <c r="H18" s="169">
        <f t="shared" si="0"/>
        <v>9</v>
      </c>
      <c r="I18" s="169" t="str">
        <f t="shared" si="1"/>
        <v>Alto</v>
      </c>
      <c r="J18" s="168" t="s">
        <v>138</v>
      </c>
      <c r="K18" s="168" t="s">
        <v>280</v>
      </c>
      <c r="L18" s="160" t="s">
        <v>60</v>
      </c>
      <c r="M18" s="95"/>
      <c r="N18" s="95"/>
      <c r="O18" s="95"/>
      <c r="P18" s="95"/>
      <c r="Q18" s="95"/>
      <c r="R18" s="102">
        <v>5</v>
      </c>
      <c r="S18" s="95"/>
    </row>
    <row r="19" spans="1:24" s="120" customFormat="1" ht="109.5" customHeight="1">
      <c r="A19" s="170"/>
      <c r="B19" s="167" t="str">
        <f>'Planilha de Ação (OBj2)'!B14</f>
        <v xml:space="preserve">Adequação do calendário acadêmico para favorecer a entrada e permanência pela matricula </v>
      </c>
      <c r="C19" s="172" t="s">
        <v>281</v>
      </c>
      <c r="D19" s="173" t="s">
        <v>282</v>
      </c>
      <c r="E19" s="174" t="s">
        <v>146</v>
      </c>
      <c r="F19" s="175">
        <v>2</v>
      </c>
      <c r="G19" s="169">
        <v>2</v>
      </c>
      <c r="H19" s="169">
        <f t="shared" si="0"/>
        <v>4</v>
      </c>
      <c r="I19" s="169" t="str">
        <f t="shared" si="1"/>
        <v>Médio</v>
      </c>
      <c r="J19" s="168" t="s">
        <v>138</v>
      </c>
      <c r="K19" s="176" t="s">
        <v>283</v>
      </c>
      <c r="L19" s="162" t="s">
        <v>60</v>
      </c>
      <c r="M19" s="102"/>
      <c r="N19" s="95"/>
      <c r="O19" s="95"/>
      <c r="P19" s="95"/>
      <c r="Q19" s="95"/>
      <c r="R19" s="95"/>
      <c r="S19" s="95"/>
    </row>
    <row r="20" spans="1:24" s="163" customFormat="1" ht="109.5" customHeight="1">
      <c r="A20" s="177"/>
      <c r="B20" s="167" t="str">
        <f>'Planilha de Ação (OBj2)'!B15</f>
        <v xml:space="preserve">Ingresso - Projeto Seja UFSJ - programa de incentivo a entrada na UFSJ </v>
      </c>
      <c r="C20" s="168" t="s">
        <v>284</v>
      </c>
      <c r="D20" s="168" t="s">
        <v>285</v>
      </c>
      <c r="E20" s="168" t="s">
        <v>144</v>
      </c>
      <c r="F20" s="178">
        <v>2</v>
      </c>
      <c r="G20" s="169">
        <v>3</v>
      </c>
      <c r="H20" s="169">
        <f t="shared" si="0"/>
        <v>6</v>
      </c>
      <c r="I20" s="169" t="str">
        <f t="shared" si="1"/>
        <v>Médio</v>
      </c>
      <c r="J20" s="168" t="s">
        <v>159</v>
      </c>
      <c r="K20" s="179" t="s">
        <v>286</v>
      </c>
      <c r="L20" s="160" t="s">
        <v>60</v>
      </c>
      <c r="M20" s="164"/>
      <c r="N20" s="165"/>
      <c r="O20" s="165"/>
      <c r="P20" s="165"/>
      <c r="Q20" s="165"/>
      <c r="R20" s="165"/>
      <c r="S20" s="165"/>
    </row>
    <row r="21" spans="1:24" s="163" customFormat="1" ht="109.5" customHeight="1">
      <c r="B21" s="167" t="str">
        <f>'Planilha de Ação (OBj2)'!B16</f>
        <v xml:space="preserve">Permanência  - Aumento do valor da bolsa de monitoria  </v>
      </c>
      <c r="C21" s="180" t="s">
        <v>287</v>
      </c>
      <c r="D21" s="180" t="s">
        <v>288</v>
      </c>
      <c r="E21" s="180" t="s">
        <v>158</v>
      </c>
      <c r="F21" s="181">
        <v>3</v>
      </c>
      <c r="G21" s="182">
        <v>2</v>
      </c>
      <c r="H21" s="182">
        <f t="shared" si="0"/>
        <v>6</v>
      </c>
      <c r="I21" s="182" t="str">
        <f t="shared" si="1"/>
        <v>Médio</v>
      </c>
      <c r="J21" s="180" t="s">
        <v>159</v>
      </c>
      <c r="K21" s="183" t="s">
        <v>289</v>
      </c>
      <c r="L21" s="160" t="s">
        <v>60</v>
      </c>
      <c r="M21" s="164"/>
      <c r="N21" s="165"/>
      <c r="O21" s="165"/>
      <c r="P21" s="165"/>
      <c r="Q21" s="165"/>
      <c r="R21" s="165"/>
      <c r="S21" s="165"/>
    </row>
    <row r="22" spans="1:24" s="163" customFormat="1" ht="109.5" customHeight="1">
      <c r="B22" s="167" t="str">
        <f>'Planilha de Ação (OBj2)'!B17</f>
        <v xml:space="preserve">Permanência  - Bolsa monitoria e PIBID </v>
      </c>
      <c r="C22" s="180" t="s">
        <v>290</v>
      </c>
      <c r="D22" s="180" t="s">
        <v>291</v>
      </c>
      <c r="E22" s="180" t="s">
        <v>146</v>
      </c>
      <c r="F22" s="181">
        <v>2</v>
      </c>
      <c r="G22" s="182">
        <v>2</v>
      </c>
      <c r="H22" s="182">
        <f t="shared" si="0"/>
        <v>4</v>
      </c>
      <c r="I22" s="182" t="str">
        <f t="shared" si="1"/>
        <v>Médio</v>
      </c>
      <c r="J22" s="180" t="s">
        <v>159</v>
      </c>
      <c r="K22" s="183" t="s">
        <v>292</v>
      </c>
      <c r="L22" s="160" t="s">
        <v>60</v>
      </c>
      <c r="M22" s="164"/>
      <c r="N22" s="165"/>
      <c r="O22" s="165"/>
      <c r="P22" s="165"/>
      <c r="Q22" s="165"/>
      <c r="R22" s="165"/>
      <c r="S22" s="165"/>
    </row>
    <row r="23" spans="1:24" s="163" customFormat="1" ht="109.5" customHeight="1">
      <c r="B23" s="167" t="str">
        <f>'Planilha de Ação (OBj2)'!B18</f>
        <v>Diplomação  presencial e on line  periodica</v>
      </c>
      <c r="C23" s="180" t="s">
        <v>293</v>
      </c>
      <c r="D23" s="180" t="s">
        <v>294</v>
      </c>
      <c r="E23" s="180" t="s">
        <v>144</v>
      </c>
      <c r="F23" s="181">
        <v>2</v>
      </c>
      <c r="G23" s="182">
        <v>2</v>
      </c>
      <c r="H23" s="182">
        <f t="shared" si="0"/>
        <v>4</v>
      </c>
      <c r="I23" s="182" t="str">
        <f t="shared" si="1"/>
        <v>Médio</v>
      </c>
      <c r="J23" s="180" t="s">
        <v>159</v>
      </c>
      <c r="K23" s="183" t="s">
        <v>295</v>
      </c>
      <c r="L23" s="160" t="s">
        <v>60</v>
      </c>
      <c r="M23" s="164"/>
      <c r="N23" s="165"/>
      <c r="O23" s="165"/>
      <c r="P23" s="165"/>
      <c r="Q23" s="165"/>
      <c r="R23" s="165"/>
      <c r="S23" s="165"/>
    </row>
    <row r="24" spans="1:24" s="177" customFormat="1" ht="109.5" customHeight="1">
      <c r="B24" s="167" t="str">
        <f>'Planilha de Ação (OBj2)'!B19</f>
        <v>Politica de Ingresso com vagas suplementares Apresentação de Resolução a ser submetida ao CONSU</v>
      </c>
      <c r="C24" s="168" t="s">
        <v>296</v>
      </c>
      <c r="D24" s="168" t="s">
        <v>297</v>
      </c>
      <c r="E24" s="168" t="s">
        <v>144</v>
      </c>
      <c r="F24" s="186">
        <v>2</v>
      </c>
      <c r="G24" s="169">
        <v>2</v>
      </c>
      <c r="H24" s="169">
        <f t="shared" si="0"/>
        <v>4</v>
      </c>
      <c r="I24" s="169" t="str">
        <f t="shared" si="1"/>
        <v>Médio</v>
      </c>
      <c r="J24" s="168" t="s">
        <v>159</v>
      </c>
      <c r="K24" s="179" t="s">
        <v>298</v>
      </c>
      <c r="L24" s="169" t="s">
        <v>60</v>
      </c>
      <c r="M24" s="184"/>
      <c r="N24" s="185"/>
      <c r="O24" s="185"/>
      <c r="P24" s="185"/>
      <c r="Q24" s="185"/>
      <c r="R24" s="185"/>
      <c r="S24" s="185"/>
    </row>
    <row r="25" spans="1:24" s="177" customFormat="1" ht="109.5" customHeight="1">
      <c r="B25" s="167" t="str">
        <f>'Planilha de Ação (OBj2)'!B20</f>
        <v>Ingressantes SISU superior a 80%  - 2023/1</v>
      </c>
      <c r="C25" s="168" t="s">
        <v>299</v>
      </c>
      <c r="D25" s="168" t="s">
        <v>300</v>
      </c>
      <c r="E25" s="168" t="s">
        <v>144</v>
      </c>
      <c r="F25" s="186">
        <v>2</v>
      </c>
      <c r="G25" s="169">
        <v>3</v>
      </c>
      <c r="H25" s="169">
        <f t="shared" si="0"/>
        <v>6</v>
      </c>
      <c r="I25" s="169" t="str">
        <f t="shared" si="1"/>
        <v>Médio</v>
      </c>
      <c r="J25" s="168" t="s">
        <v>159</v>
      </c>
      <c r="K25" s="179" t="s">
        <v>301</v>
      </c>
      <c r="L25" s="169" t="s">
        <v>60</v>
      </c>
      <c r="M25" s="184"/>
      <c r="N25" s="185"/>
      <c r="O25" s="185"/>
      <c r="P25" s="185"/>
      <c r="Q25" s="185"/>
      <c r="R25" s="185"/>
      <c r="S25" s="185"/>
    </row>
    <row r="26" spans="1:24" s="120" customFormat="1" ht="109.5" customHeight="1">
      <c r="A26" s="187"/>
      <c r="B26" s="167" t="str">
        <f>'Planilha de Ação (OBj2)'!B21</f>
        <v>Ingressantes SISU superior a 85% - 2023/2</v>
      </c>
      <c r="C26" s="168" t="s">
        <v>299</v>
      </c>
      <c r="D26" s="180" t="s">
        <v>302</v>
      </c>
      <c r="E26" s="180" t="s">
        <v>144</v>
      </c>
      <c r="F26" s="182">
        <v>2</v>
      </c>
      <c r="G26" s="182">
        <v>3</v>
      </c>
      <c r="H26" s="169">
        <f t="shared" si="0"/>
        <v>6</v>
      </c>
      <c r="I26" s="169" t="str">
        <f t="shared" si="1"/>
        <v>Médio</v>
      </c>
      <c r="J26" s="168" t="s">
        <v>159</v>
      </c>
      <c r="K26" s="179" t="s">
        <v>301</v>
      </c>
      <c r="L26" s="182" t="s">
        <v>60</v>
      </c>
      <c r="M26" s="102"/>
      <c r="N26" s="95"/>
      <c r="O26" s="95"/>
      <c r="P26" s="95"/>
      <c r="Q26" s="95"/>
      <c r="R26" s="95"/>
      <c r="S26" s="95"/>
    </row>
    <row r="27" spans="1:24" s="120" customFormat="1" ht="109.5" customHeight="1">
      <c r="A27" s="187"/>
      <c r="B27" s="167" t="str">
        <f>'Planilha de Ação (OBj2)'!B22</f>
        <v>Ingressantes SISU superior a 85% - 2024/1</v>
      </c>
      <c r="C27" s="168" t="s">
        <v>299</v>
      </c>
      <c r="D27" s="180" t="s">
        <v>302</v>
      </c>
      <c r="E27" s="180" t="s">
        <v>144</v>
      </c>
      <c r="F27" s="182">
        <v>3</v>
      </c>
      <c r="G27" s="182">
        <v>3</v>
      </c>
      <c r="H27" s="169">
        <f t="shared" si="0"/>
        <v>9</v>
      </c>
      <c r="I27" s="169" t="str">
        <f t="shared" si="1"/>
        <v>Alto</v>
      </c>
      <c r="J27" s="168" t="s">
        <v>159</v>
      </c>
      <c r="K27" s="179" t="s">
        <v>301</v>
      </c>
      <c r="L27" s="182" t="s">
        <v>60</v>
      </c>
      <c r="M27" s="102"/>
      <c r="N27" s="95"/>
      <c r="O27" s="95"/>
      <c r="P27" s="95"/>
      <c r="Q27" s="95"/>
      <c r="R27" s="95"/>
      <c r="S27" s="95"/>
    </row>
    <row r="28" spans="1:24" ht="18.75" customHeight="1">
      <c r="B28" s="95"/>
      <c r="C28" s="103"/>
      <c r="D28" s="95"/>
      <c r="E28" s="95"/>
      <c r="F28" s="103"/>
      <c r="G28" s="95"/>
      <c r="H28" s="102"/>
      <c r="I28" s="102"/>
      <c r="J28" s="102"/>
      <c r="K28" s="102"/>
      <c r="L28" s="102"/>
      <c r="M28" s="102"/>
      <c r="N28" s="102"/>
      <c r="O28" s="102"/>
      <c r="P28" s="102"/>
      <c r="Q28" s="95"/>
      <c r="R28" s="102"/>
      <c r="S28" s="95"/>
    </row>
    <row r="29" spans="1:24" ht="30.75" customHeight="1">
      <c r="B29" s="95"/>
      <c r="C29" s="103"/>
      <c r="D29" s="95"/>
      <c r="E29" s="95"/>
      <c r="F29" s="103"/>
      <c r="G29" s="95"/>
      <c r="H29" s="95"/>
      <c r="I29" s="95"/>
      <c r="J29" s="95"/>
      <c r="K29" s="95"/>
      <c r="L29" s="95"/>
      <c r="M29" s="91"/>
      <c r="N29" s="91"/>
      <c r="O29" s="91"/>
      <c r="P29" s="91"/>
      <c r="Q29" s="54"/>
      <c r="R29" s="102"/>
      <c r="S29" s="95"/>
    </row>
    <row r="30" spans="1:24" ht="30.75" customHeight="1">
      <c r="B30" s="27" t="s">
        <v>206</v>
      </c>
      <c r="C30" s="261" t="s">
        <v>207</v>
      </c>
      <c r="D30" s="234"/>
      <c r="E30" s="222"/>
      <c r="F30" s="27" t="s">
        <v>208</v>
      </c>
      <c r="G30" s="95"/>
      <c r="H30" s="95"/>
      <c r="I30" s="95"/>
      <c r="J30" s="95"/>
      <c r="K30" s="95"/>
      <c r="L30" s="95"/>
      <c r="M30" s="91"/>
      <c r="N30" s="91"/>
      <c r="O30" s="91"/>
      <c r="P30" s="91"/>
      <c r="Q30" s="54"/>
      <c r="R30" s="102"/>
      <c r="S30" s="95"/>
    </row>
    <row r="31" spans="1:24" ht="34.5" customHeight="1">
      <c r="B31" s="28" t="s">
        <v>209</v>
      </c>
      <c r="C31" s="262" t="s">
        <v>210</v>
      </c>
      <c r="D31" s="234"/>
      <c r="E31" s="222"/>
      <c r="F31" s="28">
        <v>1</v>
      </c>
      <c r="G31" s="95"/>
      <c r="H31" s="95"/>
      <c r="I31" s="95"/>
      <c r="J31" s="95"/>
      <c r="K31" s="95"/>
      <c r="L31" s="95"/>
      <c r="M31" s="91"/>
      <c r="N31" s="91"/>
      <c r="O31" s="91"/>
      <c r="P31" s="91"/>
      <c r="Q31" s="54"/>
      <c r="R31" s="102"/>
      <c r="S31" s="95"/>
    </row>
    <row r="32" spans="1:24" ht="40.5" customHeight="1">
      <c r="B32" s="28" t="s">
        <v>211</v>
      </c>
      <c r="C32" s="262" t="s">
        <v>212</v>
      </c>
      <c r="D32" s="234"/>
      <c r="E32" s="222"/>
      <c r="F32" s="28">
        <v>2</v>
      </c>
      <c r="G32" s="95"/>
      <c r="H32" s="95"/>
      <c r="I32" s="95"/>
      <c r="J32" s="95"/>
      <c r="K32" s="95"/>
      <c r="L32" s="95"/>
      <c r="M32" s="91"/>
      <c r="N32" s="91"/>
      <c r="O32" s="91"/>
      <c r="P32" s="91"/>
      <c r="Q32" s="54"/>
      <c r="R32" s="102"/>
      <c r="S32" s="95"/>
    </row>
    <row r="33" spans="2:19" ht="57.75" customHeight="1">
      <c r="B33" s="28" t="s">
        <v>213</v>
      </c>
      <c r="C33" s="262" t="s">
        <v>214</v>
      </c>
      <c r="D33" s="234"/>
      <c r="E33" s="222"/>
      <c r="F33" s="28">
        <v>3</v>
      </c>
      <c r="G33" s="54"/>
      <c r="H33" s="91"/>
      <c r="I33" s="91"/>
      <c r="J33" s="91"/>
      <c r="K33" s="91"/>
      <c r="L33" s="91"/>
      <c r="M33" s="91"/>
      <c r="N33" s="91"/>
      <c r="O33" s="91"/>
      <c r="P33" s="91"/>
      <c r="Q33" s="54"/>
      <c r="R33" s="91"/>
      <c r="S33" s="54"/>
    </row>
    <row r="34" spans="2:19" ht="36" customHeight="1">
      <c r="B34" s="28" t="s">
        <v>215</v>
      </c>
      <c r="C34" s="262" t="s">
        <v>216</v>
      </c>
      <c r="D34" s="234"/>
      <c r="E34" s="222"/>
      <c r="F34" s="28">
        <v>4</v>
      </c>
      <c r="G34" s="54"/>
      <c r="H34" s="91"/>
      <c r="I34" s="91"/>
      <c r="J34" s="91"/>
      <c r="K34" s="91"/>
      <c r="L34" s="91"/>
      <c r="M34" s="91"/>
      <c r="N34" s="91"/>
      <c r="O34" s="91"/>
      <c r="P34" s="91"/>
      <c r="Q34" s="54"/>
      <c r="R34" s="91"/>
      <c r="S34" s="54"/>
    </row>
    <row r="35" spans="2:19" ht="36" customHeight="1">
      <c r="B35" s="28" t="s">
        <v>217</v>
      </c>
      <c r="C35" s="262" t="s">
        <v>218</v>
      </c>
      <c r="D35" s="234"/>
      <c r="E35" s="222"/>
      <c r="F35" s="28">
        <v>5</v>
      </c>
      <c r="G35" s="54"/>
      <c r="H35" s="91"/>
      <c r="I35" s="91"/>
      <c r="J35" s="91"/>
      <c r="K35" s="91"/>
      <c r="L35" s="91"/>
      <c r="M35" s="91"/>
      <c r="N35" s="91"/>
      <c r="O35" s="91"/>
      <c r="P35" s="91"/>
      <c r="Q35" s="54"/>
      <c r="R35" s="91"/>
      <c r="S35" s="54"/>
    </row>
    <row r="36" spans="2:19" ht="13.5" customHeight="1">
      <c r="B36" s="54"/>
      <c r="C36" s="90"/>
      <c r="D36" s="54"/>
      <c r="E36" s="54"/>
      <c r="F36" s="90"/>
      <c r="G36" s="54"/>
      <c r="H36" s="91"/>
      <c r="I36" s="91"/>
      <c r="J36" s="91"/>
      <c r="K36" s="91"/>
      <c r="L36" s="91"/>
      <c r="M36" s="91"/>
      <c r="N36" s="91"/>
      <c r="O36" s="91"/>
      <c r="P36" s="91"/>
      <c r="Q36" s="54"/>
      <c r="R36" s="91"/>
      <c r="S36" s="54"/>
    </row>
    <row r="37" spans="2:19" ht="13.5" customHeight="1">
      <c r="B37" s="54"/>
      <c r="C37" s="90"/>
      <c r="D37" s="54"/>
      <c r="E37" s="54"/>
      <c r="F37" s="90"/>
      <c r="G37" s="54"/>
      <c r="H37" s="91"/>
      <c r="I37" s="91"/>
      <c r="J37" s="91"/>
      <c r="K37" s="91"/>
      <c r="L37" s="91"/>
      <c r="M37" s="91"/>
      <c r="N37" s="91"/>
      <c r="O37" s="91"/>
      <c r="P37" s="91"/>
      <c r="Q37" s="54"/>
      <c r="R37" s="91"/>
      <c r="S37" s="54"/>
    </row>
    <row r="38" spans="2:19" ht="13.5" customHeight="1">
      <c r="B38" s="54"/>
      <c r="C38" s="90"/>
      <c r="D38" s="54"/>
      <c r="E38" s="54"/>
      <c r="F38" s="90"/>
      <c r="G38" s="54"/>
      <c r="H38" s="91"/>
      <c r="I38" s="91"/>
      <c r="J38" s="91"/>
      <c r="K38" s="91"/>
      <c r="L38" s="91"/>
      <c r="M38" s="91"/>
      <c r="N38" s="91"/>
      <c r="O38" s="91"/>
      <c r="P38" s="91"/>
      <c r="Q38" s="54"/>
      <c r="R38" s="91"/>
      <c r="S38" s="54"/>
    </row>
    <row r="39" spans="2:19" ht="13.5" customHeight="1">
      <c r="B39" s="54"/>
      <c r="C39" s="90"/>
      <c r="D39" s="54"/>
      <c r="E39" s="54"/>
      <c r="F39" s="90"/>
      <c r="G39" s="54"/>
      <c r="H39" s="91"/>
      <c r="I39" s="91"/>
      <c r="J39" s="91"/>
      <c r="K39" s="91"/>
      <c r="L39" s="91"/>
      <c r="M39" s="91"/>
      <c r="N39" s="91"/>
      <c r="O39" s="91"/>
      <c r="P39" s="91"/>
      <c r="Q39" s="54"/>
      <c r="R39" s="91"/>
      <c r="S39" s="54"/>
    </row>
    <row r="40" spans="2:19" ht="30.75" customHeight="1">
      <c r="B40" s="27" t="s">
        <v>219</v>
      </c>
      <c r="C40" s="261" t="s">
        <v>220</v>
      </c>
      <c r="D40" s="234"/>
      <c r="E40" s="222"/>
      <c r="F40" s="27" t="s">
        <v>208</v>
      </c>
      <c r="G40" s="54"/>
      <c r="H40" s="91"/>
      <c r="I40" s="91"/>
      <c r="J40" s="91"/>
      <c r="K40" s="91"/>
      <c r="L40" s="91"/>
      <c r="M40" s="91"/>
      <c r="N40" s="91"/>
      <c r="O40" s="91"/>
      <c r="P40" s="91"/>
      <c r="Q40" s="54"/>
      <c r="R40" s="91"/>
      <c r="S40" s="54"/>
    </row>
    <row r="41" spans="2:19" ht="37.5" customHeight="1">
      <c r="B41" s="28" t="s">
        <v>221</v>
      </c>
      <c r="C41" s="262" t="s">
        <v>222</v>
      </c>
      <c r="D41" s="234"/>
      <c r="E41" s="222"/>
      <c r="F41" s="28">
        <v>1</v>
      </c>
      <c r="G41" s="54"/>
      <c r="H41" s="91"/>
      <c r="I41" s="91"/>
      <c r="J41" s="91"/>
      <c r="K41" s="91"/>
      <c r="L41" s="91"/>
      <c r="M41" s="91"/>
    </row>
    <row r="42" spans="2:19" ht="33.75" customHeight="1">
      <c r="B42" s="28" t="s">
        <v>223</v>
      </c>
      <c r="C42" s="262" t="s">
        <v>224</v>
      </c>
      <c r="D42" s="234"/>
      <c r="E42" s="222"/>
      <c r="F42" s="28">
        <v>2</v>
      </c>
      <c r="G42" s="54"/>
      <c r="H42" s="91"/>
      <c r="I42" s="91"/>
      <c r="J42" s="91"/>
      <c r="K42" s="91"/>
      <c r="L42" s="91"/>
      <c r="M42" s="91"/>
    </row>
    <row r="43" spans="2:19" ht="31.5" customHeight="1">
      <c r="B43" s="28" t="s">
        <v>225</v>
      </c>
      <c r="C43" s="262" t="s">
        <v>226</v>
      </c>
      <c r="D43" s="234"/>
      <c r="E43" s="222"/>
      <c r="F43" s="28">
        <v>3</v>
      </c>
      <c r="G43" s="54"/>
      <c r="H43" s="91"/>
      <c r="I43" s="91"/>
      <c r="J43" s="91"/>
      <c r="K43" s="91"/>
      <c r="L43" s="91"/>
      <c r="M43" s="91"/>
    </row>
    <row r="44" spans="2:19" ht="32.25" customHeight="1">
      <c r="B44" s="28" t="s">
        <v>227</v>
      </c>
      <c r="C44" s="262" t="s">
        <v>228</v>
      </c>
      <c r="D44" s="234"/>
      <c r="E44" s="222"/>
      <c r="F44" s="28">
        <v>4</v>
      </c>
      <c r="G44" s="54"/>
      <c r="H44" s="91"/>
      <c r="I44" s="91"/>
      <c r="J44" s="91"/>
      <c r="K44" s="91"/>
      <c r="L44" s="91"/>
      <c r="M44" s="91"/>
    </row>
    <row r="45" spans="2:19" ht="37.5" customHeight="1">
      <c r="B45" s="28" t="s">
        <v>229</v>
      </c>
      <c r="C45" s="262" t="s">
        <v>230</v>
      </c>
      <c r="D45" s="234"/>
      <c r="E45" s="222"/>
      <c r="F45" s="28">
        <v>5</v>
      </c>
      <c r="G45" s="54"/>
      <c r="H45" s="91"/>
      <c r="I45" s="91"/>
      <c r="J45" s="91"/>
      <c r="K45" s="91"/>
      <c r="L45" s="91"/>
      <c r="M45" s="91"/>
    </row>
    <row r="46" spans="2:19" ht="13.5" customHeight="1">
      <c r="B46" s="54"/>
      <c r="C46" s="90"/>
      <c r="D46" s="54"/>
      <c r="E46" s="54"/>
      <c r="F46" s="90"/>
      <c r="G46" s="54"/>
      <c r="H46" s="91"/>
      <c r="I46" s="91"/>
      <c r="J46" s="91"/>
      <c r="K46" s="91"/>
      <c r="L46" s="91"/>
      <c r="M46" s="91"/>
    </row>
    <row r="47" spans="2:19" ht="13.5" customHeight="1">
      <c r="B47" s="54"/>
      <c r="C47" s="90"/>
      <c r="D47" s="54"/>
      <c r="E47" s="54"/>
      <c r="F47" s="90"/>
      <c r="G47" s="54"/>
      <c r="H47" s="91"/>
      <c r="I47" s="91"/>
      <c r="J47" s="91"/>
      <c r="K47" s="91"/>
      <c r="L47" s="91"/>
      <c r="M47" s="91"/>
    </row>
    <row r="48" spans="2:19" ht="13.5" customHeight="1">
      <c r="B48" s="54"/>
      <c r="C48" s="90"/>
      <c r="D48" s="54"/>
      <c r="E48" s="54"/>
      <c r="F48" s="90"/>
      <c r="G48" s="54"/>
      <c r="H48" s="91"/>
      <c r="I48" s="91"/>
      <c r="J48" s="91"/>
      <c r="K48" s="91"/>
      <c r="L48" s="91"/>
      <c r="M48" s="91"/>
    </row>
    <row r="49" spans="2:13" ht="13.5" customHeight="1">
      <c r="B49" s="54"/>
      <c r="C49" s="90"/>
      <c r="D49" s="54"/>
      <c r="E49" s="54"/>
      <c r="F49" s="90"/>
      <c r="G49" s="54"/>
      <c r="H49" s="91"/>
      <c r="I49" s="91"/>
      <c r="J49" s="91"/>
      <c r="K49" s="91"/>
      <c r="L49" s="91"/>
      <c r="M49" s="91"/>
    </row>
    <row r="50" spans="2:13" ht="13.5" customHeight="1">
      <c r="B50" s="54"/>
      <c r="C50" s="90"/>
      <c r="D50" s="54"/>
      <c r="E50" s="54"/>
      <c r="F50" s="90"/>
      <c r="G50" s="54"/>
      <c r="H50" s="91"/>
      <c r="I50" s="91"/>
      <c r="J50" s="91"/>
      <c r="K50" s="91"/>
      <c r="L50" s="91"/>
      <c r="M50" s="91"/>
    </row>
    <row r="51" spans="2:13" ht="13.5" customHeight="1">
      <c r="B51" s="54"/>
      <c r="C51" s="90"/>
      <c r="D51" s="54"/>
      <c r="E51" s="54"/>
      <c r="F51" s="90"/>
      <c r="G51" s="54"/>
      <c r="H51" s="91"/>
      <c r="I51" s="91"/>
      <c r="J51" s="91"/>
      <c r="K51" s="91"/>
      <c r="L51" s="91"/>
      <c r="M51" s="91"/>
    </row>
    <row r="52" spans="2:13" ht="15.75" customHeight="1">
      <c r="B52" s="54"/>
      <c r="C52" s="90"/>
      <c r="D52" s="54"/>
      <c r="E52" s="54"/>
      <c r="F52" s="90"/>
      <c r="G52" s="54"/>
      <c r="H52" s="91"/>
      <c r="I52" s="91"/>
      <c r="J52" s="91"/>
      <c r="K52" s="91"/>
      <c r="L52" s="91"/>
      <c r="M52" s="91"/>
    </row>
    <row r="53" spans="2:13" ht="15.75" customHeight="1">
      <c r="B53" s="54"/>
      <c r="C53" s="90"/>
      <c r="D53" s="54"/>
      <c r="E53" s="54"/>
      <c r="F53" s="90"/>
      <c r="G53" s="54"/>
      <c r="H53" s="91"/>
      <c r="I53" s="91"/>
      <c r="J53" s="91"/>
      <c r="K53" s="91"/>
      <c r="L53" s="91"/>
      <c r="M53" s="91"/>
    </row>
    <row r="54" spans="2:13" ht="28.5" customHeight="1">
      <c r="B54" s="263" t="s">
        <v>231</v>
      </c>
      <c r="C54" s="216"/>
      <c r="D54" s="216"/>
      <c r="E54" s="216"/>
      <c r="F54" s="216"/>
      <c r="G54" s="216"/>
      <c r="H54" s="216"/>
      <c r="I54" s="104"/>
      <c r="J54" s="91"/>
      <c r="K54" s="91"/>
      <c r="L54" s="91"/>
      <c r="M54" s="91"/>
    </row>
    <row r="55" spans="2:13" ht="21" customHeight="1">
      <c r="B55" s="216"/>
      <c r="C55" s="216"/>
      <c r="D55" s="216"/>
      <c r="E55" s="216"/>
      <c r="F55" s="216"/>
      <c r="G55" s="216"/>
      <c r="H55" s="216"/>
      <c r="I55" s="104"/>
      <c r="J55" s="91"/>
      <c r="K55" s="91"/>
      <c r="L55" s="91"/>
      <c r="M55" s="91"/>
    </row>
    <row r="56" spans="2:13" ht="23.25" customHeight="1">
      <c r="B56" s="264" t="s">
        <v>232</v>
      </c>
      <c r="C56" s="216"/>
      <c r="D56" s="216"/>
      <c r="E56" s="216"/>
      <c r="F56" s="216"/>
      <c r="G56" s="216"/>
      <c r="H56" s="216"/>
      <c r="I56" s="216"/>
      <c r="J56" s="216"/>
      <c r="K56" s="216"/>
      <c r="L56" s="216"/>
      <c r="M56" s="216"/>
    </row>
    <row r="58" spans="2:13" ht="117.75" customHeight="1">
      <c r="B58" s="29" t="s">
        <v>233</v>
      </c>
      <c r="C58" s="29" t="s">
        <v>234</v>
      </c>
      <c r="D58" s="29" t="s">
        <v>235</v>
      </c>
      <c r="E58" s="30" t="s">
        <v>236</v>
      </c>
      <c r="F58" s="31" t="s">
        <v>237</v>
      </c>
      <c r="G58" s="30" t="s">
        <v>238</v>
      </c>
      <c r="H58" s="29" t="s">
        <v>239</v>
      </c>
    </row>
    <row r="59" spans="2:13" ht="45" customHeight="1">
      <c r="B59" s="32">
        <f>COUNTA(B17:B27)</f>
        <v>11</v>
      </c>
      <c r="C59" s="32">
        <f>COUNTIF($L17:$L27,"REALIZADO")</f>
        <v>11</v>
      </c>
      <c r="D59" s="33">
        <f>C59/$B$59</f>
        <v>1</v>
      </c>
      <c r="E59" s="32">
        <f>COUNTIF($L18:$L27,"EM ELABORAÇÃO")</f>
        <v>0</v>
      </c>
      <c r="F59" s="34">
        <f>E59/$B$59</f>
        <v>0</v>
      </c>
      <c r="G59" s="32">
        <f>COUNTIF($L18:$L27,"NÃO REALIZADO")</f>
        <v>0</v>
      </c>
      <c r="H59" s="33">
        <f>G59/$B$59</f>
        <v>0</v>
      </c>
    </row>
  </sheetData>
  <mergeCells count="23">
    <mergeCell ref="C35:E35"/>
    <mergeCell ref="B2:Q3"/>
    <mergeCell ref="B4:Q4"/>
    <mergeCell ref="B5:Q5"/>
    <mergeCell ref="C7:G8"/>
    <mergeCell ref="C9:C10"/>
    <mergeCell ref="B14:B16"/>
    <mergeCell ref="C14:E15"/>
    <mergeCell ref="F14:I15"/>
    <mergeCell ref="J14:L15"/>
    <mergeCell ref="C30:E30"/>
    <mergeCell ref="C31:E31"/>
    <mergeCell ref="C32:E32"/>
    <mergeCell ref="C33:E33"/>
    <mergeCell ref="C34:E34"/>
    <mergeCell ref="B54:H55"/>
    <mergeCell ref="B56:M56"/>
    <mergeCell ref="C40:E40"/>
    <mergeCell ref="C41:E41"/>
    <mergeCell ref="C42:E42"/>
    <mergeCell ref="C43:E43"/>
    <mergeCell ref="C44:E44"/>
    <mergeCell ref="C45:E45"/>
  </mergeCells>
  <conditionalFormatting sqref="L17:L27">
    <cfRule type="cellIs" dxfId="14" priority="1" operator="equal">
      <formula>"NÃO REALIZADO"</formula>
    </cfRule>
    <cfRule type="cellIs" dxfId="13" priority="2" operator="equal">
      <formula>"EM ELABORAÇÃO"</formula>
    </cfRule>
    <cfRule type="containsText" dxfId="12" priority="3" operator="containsText" text="&quot;REALIZADO&quot;">
      <formula>NOT(ISERROR(SEARCH(("""REALIZADO"""),(L17))))</formula>
    </cfRule>
  </conditionalFormatting>
  <dataValidations count="4">
    <dataValidation type="list" allowBlank="1" showInputMessage="1" showErrorMessage="1" prompt=" - " sqref="J17:J27" xr:uid="{9134AD05-B35F-7F40-8183-3E814547C592}">
      <formula1>$W$13:$W$16</formula1>
    </dataValidation>
    <dataValidation type="list" allowBlank="1" showInputMessage="1" showErrorMessage="1" prompt=" - " sqref="F17:G27" xr:uid="{C3A0BED8-8A3C-7E4A-83EA-9899B979A0D4}">
      <formula1>$R$13:$R$18</formula1>
    </dataValidation>
    <dataValidation type="list" allowBlank="1" showInputMessage="1" showErrorMessage="1" prompt=" - " sqref="E17:E27" xr:uid="{1A761EFE-FF1D-8C4A-8169-BD3C1BF22543}">
      <formula1>$U$13:$U$18</formula1>
    </dataValidation>
    <dataValidation type="list" allowBlank="1" showInputMessage="1" showErrorMessage="1" prompt=" - " sqref="L17:L27" xr:uid="{EAAD2F07-D910-9944-B8E1-A78D94067163}">
      <formula1>$X$13:$X$15</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185F5-8F01-4413-AA13-A2C6C805BA41}">
  <dimension ref="A2:U80"/>
  <sheetViews>
    <sheetView topLeftCell="D11" zoomScale="90" zoomScaleNormal="90" workbookViewId="0">
      <selection activeCell="B73" sqref="B73:G78"/>
    </sheetView>
  </sheetViews>
  <sheetFormatPr defaultColWidth="14.453125" defaultRowHeight="14.5"/>
  <cols>
    <col min="1" max="1" width="11.453125" customWidth="1"/>
    <col min="2" max="2" width="87" customWidth="1"/>
    <col min="3" max="3" width="33.453125" customWidth="1"/>
    <col min="4" max="4" width="22.453125" customWidth="1"/>
    <col min="5" max="5" width="34.453125" customWidth="1"/>
    <col min="6" max="6" width="120.81640625" style="199" customWidth="1"/>
    <col min="7" max="7" width="56.453125" customWidth="1"/>
    <col min="8" max="8" width="2.453125" hidden="1" customWidth="1"/>
    <col min="9" max="16" width="29.453125" customWidth="1"/>
    <col min="17" max="17" width="33.453125" customWidth="1"/>
    <col min="18" max="18" width="21" customWidth="1"/>
    <col min="19" max="19" width="21.453125" customWidth="1"/>
    <col min="20" max="20" width="8.81640625" customWidth="1"/>
    <col min="21" max="21" width="193.453125" customWidth="1"/>
    <col min="22" max="33" width="8" customWidth="1"/>
  </cols>
  <sheetData>
    <row r="2" spans="1:21" ht="18.75" customHeight="1">
      <c r="A2" s="45"/>
      <c r="B2" s="229" t="s">
        <v>52</v>
      </c>
      <c r="C2" s="230"/>
      <c r="D2" s="230"/>
      <c r="E2" s="230"/>
      <c r="F2" s="230"/>
      <c r="G2" s="227"/>
      <c r="H2" s="48"/>
      <c r="I2" s="48"/>
      <c r="J2" s="48"/>
      <c r="K2" s="48"/>
      <c r="L2" s="48"/>
      <c r="M2" s="48"/>
      <c r="N2" s="48"/>
      <c r="O2" s="48"/>
      <c r="P2" s="48"/>
      <c r="Q2" s="48"/>
      <c r="R2" s="45"/>
      <c r="S2" s="45"/>
      <c r="T2" s="45"/>
      <c r="U2" s="45"/>
    </row>
    <row r="3" spans="1:21" ht="40.5" customHeight="1">
      <c r="A3" s="45"/>
      <c r="B3" s="214"/>
      <c r="C3" s="231"/>
      <c r="D3" s="231"/>
      <c r="E3" s="231"/>
      <c r="F3" s="231"/>
      <c r="G3" s="228"/>
      <c r="H3" s="48"/>
      <c r="I3" s="48"/>
      <c r="J3" s="48"/>
      <c r="K3" s="48"/>
      <c r="L3" s="48"/>
      <c r="M3" s="48"/>
      <c r="N3" s="48"/>
      <c r="O3" s="48"/>
      <c r="P3" s="48"/>
      <c r="Q3" s="48"/>
      <c r="R3" s="45"/>
      <c r="S3" s="45"/>
      <c r="T3" s="45"/>
      <c r="U3" s="45"/>
    </row>
    <row r="4" spans="1:21" ht="27" customHeight="1">
      <c r="A4" s="45"/>
      <c r="B4" s="232" t="s">
        <v>53</v>
      </c>
      <c r="C4" s="230"/>
      <c r="D4" s="230"/>
      <c r="E4" s="230"/>
      <c r="F4" s="230"/>
      <c r="G4" s="227"/>
      <c r="H4" s="48"/>
      <c r="I4" s="48"/>
      <c r="J4" s="48"/>
      <c r="K4" s="48"/>
      <c r="L4" s="48"/>
      <c r="M4" s="48"/>
      <c r="N4" s="48"/>
      <c r="O4" s="48"/>
      <c r="P4" s="48"/>
      <c r="Q4" s="48"/>
      <c r="R4" s="45"/>
      <c r="S4" s="45"/>
      <c r="T4" s="45"/>
      <c r="U4" s="45"/>
    </row>
    <row r="5" spans="1:21" ht="34.5" customHeight="1">
      <c r="A5" s="45"/>
      <c r="B5" s="214"/>
      <c r="C5" s="231"/>
      <c r="D5" s="231"/>
      <c r="E5" s="231"/>
      <c r="F5" s="231"/>
      <c r="G5" s="228"/>
      <c r="H5" s="48"/>
      <c r="I5" s="48"/>
      <c r="J5" s="48"/>
      <c r="K5" s="48"/>
      <c r="L5" s="48"/>
      <c r="M5" s="48"/>
      <c r="N5" s="48"/>
      <c r="O5" s="48"/>
      <c r="P5" s="48"/>
      <c r="Q5" s="48"/>
      <c r="R5" s="45"/>
      <c r="S5" s="45"/>
      <c r="T5" s="45"/>
      <c r="U5" s="45"/>
    </row>
    <row r="6" spans="1:21" ht="18" customHeight="1">
      <c r="A6" s="45"/>
      <c r="B6" s="49"/>
      <c r="C6" s="49"/>
      <c r="D6" s="49"/>
      <c r="E6" s="49"/>
      <c r="F6" s="190"/>
      <c r="G6" s="49"/>
      <c r="H6" s="48"/>
      <c r="I6" s="48"/>
      <c r="J6" s="48"/>
      <c r="K6" s="48"/>
      <c r="L6" s="48"/>
      <c r="M6" s="48"/>
      <c r="N6" s="48"/>
      <c r="O6" s="48"/>
      <c r="P6" s="48"/>
      <c r="Q6" s="48"/>
      <c r="R6" s="45"/>
      <c r="S6" s="45"/>
      <c r="T6" s="45"/>
      <c r="U6" s="45"/>
    </row>
    <row r="7" spans="1:21" ht="73.5" customHeight="1">
      <c r="A7" s="45"/>
      <c r="B7" s="233" t="str">
        <f>' IDENTIFICAÇÃO DA SETORIAL'!B24</f>
        <v xml:space="preserve">OBJETIVO SETORIAL 3 :  Redes de Divulgação </v>
      </c>
      <c r="C7" s="234"/>
      <c r="D7" s="234"/>
      <c r="E7" s="234"/>
      <c r="F7" s="234"/>
      <c r="G7" s="222"/>
      <c r="H7" s="48"/>
      <c r="I7" s="48"/>
      <c r="J7" s="48"/>
      <c r="K7" s="48"/>
      <c r="L7" s="48"/>
      <c r="M7" s="48"/>
      <c r="N7" s="48"/>
      <c r="O7" s="48"/>
      <c r="P7" s="48"/>
      <c r="Q7" s="48"/>
      <c r="R7" s="45"/>
      <c r="S7" s="45"/>
      <c r="T7" s="50"/>
      <c r="U7" s="51"/>
    </row>
    <row r="8" spans="1:21" ht="91.5" customHeight="1">
      <c r="A8" s="45"/>
      <c r="B8" s="233" t="s">
        <v>54</v>
      </c>
      <c r="C8" s="234"/>
      <c r="D8" s="222"/>
      <c r="E8" s="235" t="s">
        <v>22</v>
      </c>
      <c r="F8" s="234"/>
      <c r="G8" s="222"/>
      <c r="H8" s="48"/>
      <c r="I8" s="50"/>
      <c r="J8" s="50"/>
      <c r="K8" s="50"/>
      <c r="L8" s="50"/>
      <c r="M8" s="50"/>
      <c r="N8" s="50"/>
      <c r="O8" s="50"/>
      <c r="P8" s="50"/>
      <c r="Q8" s="48"/>
      <c r="R8" s="45"/>
      <c r="S8" s="45"/>
      <c r="T8" s="50"/>
      <c r="U8" s="52" t="s">
        <v>12</v>
      </c>
    </row>
    <row r="9" spans="1:21" ht="21.75" customHeight="1">
      <c r="A9" s="45"/>
      <c r="B9" s="45"/>
      <c r="C9" s="45"/>
      <c r="D9" s="45"/>
      <c r="E9" s="45"/>
      <c r="F9" s="50"/>
      <c r="G9" s="48"/>
      <c r="H9" s="48"/>
      <c r="I9" s="48"/>
      <c r="J9" s="48"/>
      <c r="K9" s="48"/>
      <c r="L9" s="48"/>
      <c r="M9" s="48"/>
      <c r="N9" s="48"/>
      <c r="O9" s="48"/>
      <c r="P9" s="48"/>
      <c r="Q9" s="48"/>
      <c r="R9" s="45"/>
      <c r="S9" s="45"/>
      <c r="T9" s="45"/>
      <c r="U9" s="52" t="s">
        <v>13</v>
      </c>
    </row>
    <row r="10" spans="1:21" ht="15" customHeight="1">
      <c r="A10" s="45"/>
      <c r="B10" s="45"/>
      <c r="C10" s="52"/>
      <c r="D10" s="52"/>
      <c r="E10" s="52"/>
      <c r="F10" s="50"/>
      <c r="G10" s="48"/>
      <c r="H10" s="48"/>
      <c r="I10" s="48"/>
      <c r="J10" s="48"/>
      <c r="K10" s="48"/>
      <c r="L10" s="48"/>
      <c r="M10" s="48"/>
      <c r="N10" s="48"/>
      <c r="O10" s="48"/>
      <c r="P10" s="48"/>
      <c r="Q10" s="48"/>
      <c r="R10" s="45"/>
      <c r="S10" s="45"/>
      <c r="T10" s="45"/>
      <c r="U10" s="52" t="s">
        <v>14</v>
      </c>
    </row>
    <row r="11" spans="1:21" ht="84.75" customHeight="1">
      <c r="A11" s="53"/>
      <c r="B11" s="12" t="s">
        <v>55</v>
      </c>
      <c r="C11" s="12" t="s">
        <v>56</v>
      </c>
      <c r="D11" s="12" t="s">
        <v>57</v>
      </c>
      <c r="E11" s="12" t="s">
        <v>58</v>
      </c>
      <c r="F11" s="191" t="s">
        <v>59</v>
      </c>
      <c r="G11" s="53"/>
      <c r="H11" s="53"/>
      <c r="I11" s="53"/>
      <c r="J11" s="53"/>
      <c r="K11" s="53"/>
      <c r="L11" s="53"/>
      <c r="M11" s="53"/>
      <c r="N11" s="53"/>
      <c r="O11" s="53"/>
      <c r="P11" s="53"/>
      <c r="Q11" s="54"/>
      <c r="R11" s="54" t="s">
        <v>60</v>
      </c>
      <c r="S11" s="53"/>
      <c r="T11" s="55"/>
      <c r="U11" s="52" t="s">
        <v>61</v>
      </c>
    </row>
    <row r="12" spans="1:21" ht="135.75" customHeight="1">
      <c r="A12" s="106">
        <v>1</v>
      </c>
      <c r="B12" s="107" t="s">
        <v>303</v>
      </c>
      <c r="C12" s="108">
        <v>45291</v>
      </c>
      <c r="D12" s="109" t="s">
        <v>64</v>
      </c>
      <c r="E12" s="151" t="s">
        <v>60</v>
      </c>
      <c r="F12" s="13" t="s">
        <v>304</v>
      </c>
      <c r="G12" s="48"/>
      <c r="H12" s="48"/>
      <c r="I12" s="48"/>
      <c r="J12" s="48"/>
      <c r="K12" s="48"/>
      <c r="L12" s="48"/>
      <c r="M12" s="48"/>
      <c r="N12" s="48"/>
      <c r="O12" s="48"/>
      <c r="P12" s="48"/>
      <c r="Q12" s="56"/>
      <c r="R12" s="56" t="s">
        <v>66</v>
      </c>
      <c r="S12" s="48"/>
      <c r="T12" s="57"/>
      <c r="U12" s="52" t="s">
        <v>16</v>
      </c>
    </row>
    <row r="13" spans="1:21" ht="75" customHeight="1">
      <c r="A13" s="106">
        <v>2</v>
      </c>
      <c r="B13" s="107" t="s">
        <v>305</v>
      </c>
      <c r="C13" s="108">
        <v>45291</v>
      </c>
      <c r="D13" s="109" t="s">
        <v>64</v>
      </c>
      <c r="E13" s="151" t="s">
        <v>60</v>
      </c>
      <c r="F13" s="132" t="s">
        <v>306</v>
      </c>
      <c r="G13" s="48"/>
      <c r="H13" s="48"/>
      <c r="I13" s="48"/>
      <c r="J13" s="48"/>
      <c r="K13" s="48"/>
      <c r="L13" s="48"/>
      <c r="M13" s="48"/>
      <c r="N13" s="48"/>
      <c r="O13" s="48"/>
      <c r="P13" s="48"/>
      <c r="Q13" s="56"/>
      <c r="R13" s="56" t="s">
        <v>70</v>
      </c>
      <c r="S13" s="48"/>
      <c r="T13" s="57"/>
      <c r="U13" s="52" t="s">
        <v>20</v>
      </c>
    </row>
    <row r="14" spans="1:21" ht="61.5" customHeight="1">
      <c r="A14" s="106">
        <v>3</v>
      </c>
      <c r="B14" s="107" t="s">
        <v>307</v>
      </c>
      <c r="C14" s="108">
        <v>45291</v>
      </c>
      <c r="D14" s="109" t="s">
        <v>64</v>
      </c>
      <c r="E14" s="151" t="s">
        <v>60</v>
      </c>
      <c r="F14" s="13" t="s">
        <v>308</v>
      </c>
      <c r="G14" s="48"/>
      <c r="H14" s="48"/>
      <c r="I14" s="48"/>
      <c r="J14" s="48"/>
      <c r="K14" s="48"/>
      <c r="L14" s="48"/>
      <c r="M14" s="48"/>
      <c r="N14" s="48"/>
      <c r="O14" s="48"/>
      <c r="P14" s="48"/>
      <c r="Q14" s="56"/>
      <c r="R14" s="56"/>
      <c r="S14" s="48"/>
      <c r="T14" s="57"/>
      <c r="U14" s="52"/>
    </row>
    <row r="15" spans="1:21" ht="75" customHeight="1">
      <c r="A15" s="15">
        <v>3</v>
      </c>
      <c r="B15" s="16" t="s">
        <v>309</v>
      </c>
      <c r="C15" s="108">
        <v>45291</v>
      </c>
      <c r="D15" s="109" t="s">
        <v>64</v>
      </c>
      <c r="E15" s="151" t="s">
        <v>60</v>
      </c>
      <c r="F15" s="13" t="s">
        <v>310</v>
      </c>
      <c r="G15" s="48"/>
      <c r="H15" s="48"/>
      <c r="I15" s="48"/>
      <c r="J15" s="48"/>
      <c r="K15" s="48"/>
      <c r="L15" s="48"/>
      <c r="M15" s="48"/>
      <c r="N15" s="48"/>
      <c r="O15" s="48"/>
      <c r="P15" s="48"/>
      <c r="Q15" s="56"/>
      <c r="R15" s="56"/>
      <c r="S15" s="48"/>
      <c r="T15" s="57"/>
      <c r="U15" s="52"/>
    </row>
    <row r="16" spans="1:21" ht="75" customHeight="1">
      <c r="A16" s="15">
        <v>4</v>
      </c>
      <c r="B16" s="16" t="s">
        <v>311</v>
      </c>
      <c r="C16" s="108">
        <v>45291</v>
      </c>
      <c r="D16" s="109" t="s">
        <v>64</v>
      </c>
      <c r="E16" s="151" t="s">
        <v>60</v>
      </c>
      <c r="F16" s="13" t="s">
        <v>312</v>
      </c>
      <c r="G16" s="48"/>
      <c r="H16" s="48"/>
      <c r="I16" s="48"/>
      <c r="J16" s="48"/>
      <c r="K16" s="48"/>
      <c r="L16" s="48"/>
      <c r="M16" s="48"/>
      <c r="N16" s="48"/>
      <c r="O16" s="48"/>
      <c r="P16" s="48"/>
      <c r="Q16" s="56"/>
      <c r="R16" s="56"/>
      <c r="S16" s="48"/>
      <c r="T16" s="57"/>
      <c r="U16" s="52"/>
    </row>
    <row r="17" spans="1:21" s="120" customFormat="1" ht="75" customHeight="1">
      <c r="A17" s="115">
        <v>5</v>
      </c>
      <c r="B17" s="116" t="s">
        <v>313</v>
      </c>
      <c r="C17" s="108">
        <v>45291</v>
      </c>
      <c r="D17" s="118" t="s">
        <v>64</v>
      </c>
      <c r="E17" s="152" t="s">
        <v>60</v>
      </c>
      <c r="F17" s="192" t="s">
        <v>314</v>
      </c>
      <c r="G17" s="48"/>
      <c r="H17" s="48"/>
      <c r="I17" s="48"/>
      <c r="J17" s="48"/>
      <c r="K17" s="48"/>
      <c r="L17" s="48"/>
      <c r="M17" s="48"/>
      <c r="N17" s="48"/>
      <c r="O17" s="48"/>
      <c r="P17" s="48"/>
      <c r="Q17" s="56"/>
      <c r="R17" s="56"/>
      <c r="S17" s="48"/>
      <c r="T17" s="57"/>
      <c r="U17" s="52"/>
    </row>
    <row r="18" spans="1:21" s="114" customFormat="1" ht="75" customHeight="1">
      <c r="A18" s="115"/>
      <c r="B18" s="125"/>
      <c r="C18" s="108"/>
      <c r="D18" s="109"/>
      <c r="E18" s="106"/>
      <c r="F18" s="13"/>
      <c r="G18" s="110"/>
      <c r="H18" s="110"/>
      <c r="I18" s="110"/>
      <c r="J18" s="110"/>
      <c r="K18" s="110"/>
      <c r="L18" s="110"/>
      <c r="M18" s="110"/>
      <c r="N18" s="110"/>
      <c r="O18" s="110"/>
      <c r="P18" s="110"/>
      <c r="Q18" s="111"/>
      <c r="R18" s="111"/>
      <c r="S18" s="110"/>
      <c r="T18" s="112"/>
      <c r="U18" s="113"/>
    </row>
    <row r="19" spans="1:21" s="120" customFormat="1" ht="72" customHeight="1">
      <c r="A19" s="114"/>
      <c r="B19" s="114"/>
      <c r="C19" s="124"/>
      <c r="D19" s="121"/>
      <c r="E19" s="122"/>
      <c r="F19" s="208"/>
      <c r="G19" s="48"/>
      <c r="H19" s="48"/>
      <c r="I19" s="48"/>
      <c r="J19" s="48"/>
      <c r="K19" s="48"/>
      <c r="L19" s="48"/>
      <c r="M19" s="48"/>
      <c r="N19" s="48"/>
      <c r="O19" s="48"/>
      <c r="P19" s="45"/>
      <c r="Q19" s="45"/>
      <c r="R19" s="45"/>
      <c r="S19" s="45"/>
      <c r="T19" s="57"/>
      <c r="U19" s="52" t="s">
        <v>268</v>
      </c>
    </row>
    <row r="20" spans="1:21" ht="35.25" customHeight="1">
      <c r="A20" s="45"/>
      <c r="B20" s="58" t="s">
        <v>106</v>
      </c>
      <c r="C20" s="52"/>
      <c r="D20" s="52"/>
      <c r="E20" s="48"/>
      <c r="F20" s="50"/>
      <c r="G20" s="48"/>
      <c r="H20" s="48"/>
      <c r="I20" s="45"/>
      <c r="J20" s="45"/>
      <c r="K20" s="45"/>
      <c r="L20" s="45"/>
      <c r="M20" s="45"/>
      <c r="N20" s="45"/>
      <c r="O20" s="45"/>
      <c r="P20" s="45"/>
      <c r="Q20" s="45"/>
      <c r="R20" s="45"/>
      <c r="S20" s="45"/>
      <c r="T20" s="45"/>
      <c r="U20" s="52" t="s">
        <v>22</v>
      </c>
    </row>
    <row r="21" spans="1:21" ht="66" customHeight="1">
      <c r="A21" s="45"/>
      <c r="B21" s="236" t="s">
        <v>107</v>
      </c>
      <c r="C21" s="216"/>
      <c r="D21" s="216"/>
      <c r="E21" s="216"/>
      <c r="F21" s="216"/>
      <c r="G21" s="48"/>
      <c r="H21" s="48"/>
      <c r="I21" s="45"/>
      <c r="J21" s="45"/>
      <c r="K21" s="45"/>
      <c r="L21" s="45"/>
      <c r="M21" s="45"/>
      <c r="N21" s="45"/>
      <c r="O21" s="45"/>
      <c r="P21" s="45"/>
      <c r="Q21" s="45"/>
      <c r="R21" s="45"/>
      <c r="S21" s="45"/>
      <c r="T21" s="45"/>
      <c r="U21" s="52" t="s">
        <v>108</v>
      </c>
    </row>
    <row r="22" spans="1:21" ht="45.75" customHeight="1">
      <c r="A22" s="45"/>
      <c r="B22" s="59" t="s">
        <v>109</v>
      </c>
      <c r="C22" s="52"/>
      <c r="D22" s="60"/>
      <c r="E22" s="48"/>
      <c r="F22" s="50"/>
      <c r="G22" s="48"/>
      <c r="H22" s="48"/>
      <c r="I22" s="45"/>
      <c r="J22" s="45"/>
      <c r="K22" s="45"/>
      <c r="L22" s="45"/>
      <c r="M22" s="45"/>
      <c r="N22" s="45"/>
      <c r="O22" s="45"/>
      <c r="P22" s="45"/>
      <c r="Q22" s="45"/>
      <c r="R22" s="45"/>
      <c r="S22" s="45"/>
      <c r="T22" s="45"/>
      <c r="U22" s="52" t="s">
        <v>24</v>
      </c>
    </row>
    <row r="23" spans="1:21" ht="28.5" customHeight="1">
      <c r="A23" s="45"/>
      <c r="B23" s="52"/>
      <c r="C23" s="52"/>
      <c r="D23" s="60"/>
      <c r="E23" s="48"/>
      <c r="F23" s="50"/>
      <c r="G23" s="48"/>
      <c r="H23" s="48"/>
      <c r="I23" s="45"/>
      <c r="J23" s="45"/>
      <c r="K23" s="45"/>
      <c r="L23" s="45"/>
      <c r="M23" s="45"/>
      <c r="N23" s="45"/>
      <c r="O23" s="45"/>
      <c r="P23" s="45"/>
      <c r="Q23" s="45"/>
      <c r="R23" s="45"/>
      <c r="S23" s="45"/>
      <c r="T23" s="45"/>
      <c r="U23" s="8"/>
    </row>
    <row r="24" spans="1:21" ht="28.5" customHeight="1">
      <c r="A24" s="45"/>
      <c r="B24" s="61"/>
      <c r="C24" s="61"/>
      <c r="D24" s="61"/>
      <c r="E24" s="52"/>
      <c r="F24" s="50"/>
      <c r="G24" s="48"/>
      <c r="H24" s="48"/>
      <c r="I24" s="48"/>
      <c r="J24" s="48"/>
      <c r="K24" s="48"/>
      <c r="L24" s="48"/>
      <c r="M24" s="48"/>
      <c r="N24" s="48"/>
      <c r="O24" s="48"/>
      <c r="P24" s="48"/>
      <c r="Q24" s="48"/>
      <c r="R24" s="45"/>
      <c r="S24" s="45"/>
      <c r="T24" s="45"/>
      <c r="U24" s="8"/>
    </row>
    <row r="25" spans="1:21" ht="33.75" customHeight="1">
      <c r="A25" s="45"/>
      <c r="B25" s="62" t="s">
        <v>110</v>
      </c>
      <c r="C25" s="63"/>
      <c r="D25" s="63"/>
      <c r="E25" s="52"/>
      <c r="F25" s="50"/>
      <c r="G25" s="48"/>
      <c r="H25" s="48"/>
      <c r="I25" s="48"/>
      <c r="J25" s="48"/>
      <c r="K25" s="48"/>
      <c r="L25" s="48"/>
      <c r="M25" s="48"/>
      <c r="N25" s="48"/>
      <c r="O25" s="48"/>
      <c r="P25" s="48"/>
      <c r="Q25" s="48"/>
      <c r="R25" s="45"/>
      <c r="S25" s="45"/>
      <c r="T25" s="45"/>
      <c r="U25" s="8"/>
    </row>
    <row r="26" spans="1:21" ht="74.25" customHeight="1">
      <c r="A26" s="45"/>
      <c r="B26" s="17" t="s">
        <v>111</v>
      </c>
      <c r="C26" s="17" t="s">
        <v>112</v>
      </c>
      <c r="D26" s="17" t="s">
        <v>113</v>
      </c>
      <c r="E26" s="52"/>
      <c r="F26" s="50"/>
      <c r="G26" s="48"/>
      <c r="H26" s="48"/>
      <c r="I26" s="48"/>
      <c r="J26" s="48"/>
      <c r="K26" s="48"/>
      <c r="L26" s="48"/>
      <c r="M26" s="48"/>
      <c r="N26" s="48"/>
      <c r="O26" s="48"/>
      <c r="P26" s="48"/>
      <c r="Q26" s="48"/>
      <c r="R26" s="45"/>
      <c r="S26" s="45"/>
      <c r="T26" s="45"/>
      <c r="U26" s="8"/>
    </row>
    <row r="27" spans="1:21" ht="58.5" customHeight="1">
      <c r="A27" s="45"/>
      <c r="B27" s="18">
        <f>COUNTA(B12:B17)</f>
        <v>6</v>
      </c>
      <c r="C27" s="18">
        <f>COUNTIFS($E12:$E19,"REALIZADO")</f>
        <v>6</v>
      </c>
      <c r="D27" s="19">
        <f>C27/B27</f>
        <v>1</v>
      </c>
      <c r="E27" s="52"/>
      <c r="F27" s="50"/>
      <c r="G27" s="48"/>
      <c r="H27" s="48"/>
      <c r="I27" s="48"/>
      <c r="J27" s="48"/>
      <c r="K27" s="48"/>
      <c r="L27" s="48"/>
      <c r="M27" s="48"/>
      <c r="N27" s="48"/>
      <c r="O27" s="48"/>
      <c r="P27" s="48"/>
      <c r="Q27" s="48"/>
      <c r="R27" s="45"/>
      <c r="S27" s="45"/>
      <c r="T27" s="45"/>
      <c r="U27" s="8"/>
    </row>
    <row r="28" spans="1:21" ht="45" customHeight="1">
      <c r="A28" s="45"/>
      <c r="B28" s="64"/>
      <c r="C28" s="64"/>
      <c r="D28" s="65"/>
      <c r="E28" s="52"/>
      <c r="F28" s="50"/>
      <c r="G28" s="48"/>
      <c r="H28" s="48"/>
      <c r="I28" s="48"/>
      <c r="J28" s="48"/>
      <c r="K28" s="48"/>
      <c r="L28" s="48"/>
      <c r="M28" s="48"/>
      <c r="N28" s="48"/>
      <c r="O28" s="48"/>
      <c r="P28" s="48"/>
      <c r="Q28" s="48"/>
      <c r="R28" s="45"/>
      <c r="S28" s="45"/>
      <c r="T28" s="45"/>
      <c r="U28" s="8"/>
    </row>
    <row r="29" spans="1:21" ht="58.5" customHeight="1">
      <c r="A29" s="45"/>
      <c r="B29" s="64"/>
      <c r="C29" s="64"/>
      <c r="D29" s="65"/>
      <c r="E29" s="52"/>
      <c r="F29" s="50"/>
      <c r="G29" s="48"/>
      <c r="H29" s="48"/>
      <c r="I29" s="48"/>
      <c r="J29" s="48"/>
      <c r="K29" s="48"/>
      <c r="L29" s="48"/>
      <c r="M29" s="48"/>
      <c r="N29" s="48"/>
      <c r="O29" s="48"/>
      <c r="P29" s="48"/>
      <c r="Q29" s="48"/>
      <c r="R29" s="45"/>
      <c r="S29" s="45"/>
      <c r="T29" s="45"/>
      <c r="U29" s="8"/>
    </row>
    <row r="30" spans="1:21" ht="18.75" customHeight="1">
      <c r="A30" s="45"/>
      <c r="B30" s="243" t="s">
        <v>114</v>
      </c>
      <c r="C30" s="244"/>
      <c r="D30" s="244"/>
      <c r="E30" s="244"/>
      <c r="F30" s="245"/>
      <c r="G30" s="48"/>
      <c r="H30" s="48"/>
      <c r="I30" s="48"/>
      <c r="J30" s="48"/>
      <c r="K30" s="48"/>
      <c r="L30" s="48"/>
      <c r="M30" s="48"/>
      <c r="N30" s="48"/>
      <c r="O30" s="48"/>
      <c r="P30" s="48"/>
      <c r="Q30" s="48"/>
      <c r="R30" s="45"/>
      <c r="S30" s="45"/>
      <c r="T30" s="45"/>
      <c r="U30" s="8"/>
    </row>
    <row r="31" spans="1:21" ht="58.5" customHeight="1">
      <c r="A31" s="45"/>
      <c r="B31" s="246"/>
      <c r="C31" s="225"/>
      <c r="D31" s="225"/>
      <c r="E31" s="225"/>
      <c r="F31" s="247"/>
      <c r="G31" s="48"/>
      <c r="H31" s="48"/>
      <c r="I31" s="48"/>
      <c r="J31" s="48"/>
      <c r="K31" s="48"/>
      <c r="L31" s="48"/>
      <c r="M31" s="48"/>
      <c r="N31" s="48"/>
      <c r="O31" s="48"/>
      <c r="P31" s="48"/>
      <c r="Q31" s="48"/>
      <c r="R31" s="45"/>
      <c r="S31" s="45"/>
      <c r="T31" s="45"/>
      <c r="U31" s="8"/>
    </row>
    <row r="32" spans="1:21" ht="19.5" customHeight="1">
      <c r="A32" s="45"/>
      <c r="B32" s="248"/>
      <c r="C32" s="249"/>
      <c r="D32" s="249"/>
      <c r="E32" s="249"/>
      <c r="F32" s="250"/>
      <c r="G32" s="48"/>
      <c r="H32" s="48"/>
      <c r="I32" s="48"/>
      <c r="J32" s="48"/>
      <c r="K32" s="48"/>
      <c r="L32" s="48"/>
      <c r="M32" s="48"/>
      <c r="N32" s="48"/>
      <c r="O32" s="48"/>
      <c r="P32" s="48"/>
      <c r="Q32" s="48"/>
      <c r="R32" s="45"/>
      <c r="S32" s="45"/>
      <c r="T32" s="45"/>
      <c r="U32" s="45"/>
    </row>
    <row r="33" spans="1:7" ht="18.75" customHeight="1">
      <c r="A33" s="237"/>
      <c r="B33" s="67"/>
      <c r="C33" s="45"/>
      <c r="D33" s="45"/>
      <c r="E33" s="68"/>
      <c r="F33" s="68"/>
      <c r="G33" s="68"/>
    </row>
    <row r="34" spans="1:7" ht="42.75" customHeight="1">
      <c r="A34" s="216"/>
      <c r="B34" s="240" t="s">
        <v>115</v>
      </c>
      <c r="C34" s="216"/>
      <c r="D34" s="45"/>
      <c r="E34" s="68"/>
      <c r="F34" s="68"/>
      <c r="G34" s="68"/>
    </row>
    <row r="35" spans="1:7" ht="28.5" customHeight="1">
      <c r="A35" s="216"/>
      <c r="B35" s="238" t="s">
        <v>116</v>
      </c>
      <c r="C35" s="230"/>
      <c r="D35" s="230"/>
      <c r="E35" s="230"/>
      <c r="F35" s="230"/>
      <c r="G35" s="227"/>
    </row>
    <row r="36" spans="1:7" ht="18.75" customHeight="1">
      <c r="A36" s="216"/>
      <c r="B36" s="213"/>
      <c r="C36" s="225"/>
      <c r="D36" s="225"/>
      <c r="E36" s="225"/>
      <c r="F36" s="225"/>
      <c r="G36" s="239"/>
    </row>
    <row r="37" spans="1:7" ht="18.75" customHeight="1">
      <c r="A37" s="216"/>
      <c r="B37" s="213"/>
      <c r="C37" s="225"/>
      <c r="D37" s="225"/>
      <c r="E37" s="225"/>
      <c r="F37" s="225"/>
      <c r="G37" s="239"/>
    </row>
    <row r="38" spans="1:7" ht="18.75" customHeight="1">
      <c r="A38" s="216"/>
      <c r="B38" s="214"/>
      <c r="C38" s="231"/>
      <c r="D38" s="231"/>
      <c r="E38" s="231"/>
      <c r="F38" s="231"/>
      <c r="G38" s="228"/>
    </row>
    <row r="39" spans="1:7" ht="39" customHeight="1">
      <c r="A39" s="216"/>
      <c r="B39" s="69"/>
      <c r="C39" s="70"/>
      <c r="D39" s="70"/>
      <c r="E39" s="70"/>
      <c r="F39" s="197"/>
      <c r="G39" s="71"/>
    </row>
    <row r="40" spans="1:7" ht="25.5" customHeight="1">
      <c r="A40" s="66"/>
      <c r="B40" s="269"/>
      <c r="C40" s="270"/>
      <c r="D40" s="270"/>
      <c r="E40" s="270"/>
      <c r="F40" s="198"/>
      <c r="G40" s="73"/>
    </row>
    <row r="41" spans="1:7" ht="91.5" customHeight="1">
      <c r="A41" s="66"/>
      <c r="B41" s="269"/>
      <c r="C41" s="270"/>
      <c r="D41" s="270"/>
      <c r="E41" s="270"/>
      <c r="F41" s="198"/>
      <c r="G41" s="73"/>
    </row>
    <row r="46" spans="1:7" ht="49.5" customHeight="1">
      <c r="B46" s="240" t="s">
        <v>118</v>
      </c>
      <c r="C46" s="216"/>
      <c r="D46" s="216"/>
      <c r="E46" s="45"/>
      <c r="F46" s="50"/>
      <c r="G46" s="48"/>
    </row>
    <row r="47" spans="1:7" ht="15.75" customHeight="1">
      <c r="B47" s="238" t="s">
        <v>119</v>
      </c>
      <c r="C47" s="230"/>
      <c r="D47" s="230"/>
      <c r="E47" s="230"/>
      <c r="F47" s="230"/>
      <c r="G47" s="227"/>
    </row>
    <row r="48" spans="1:7" ht="15.75" customHeight="1">
      <c r="B48" s="213"/>
      <c r="C48" s="225"/>
      <c r="D48" s="225"/>
      <c r="E48" s="225"/>
      <c r="F48" s="225"/>
      <c r="G48" s="239"/>
    </row>
    <row r="49" spans="2:7" ht="15.75" customHeight="1">
      <c r="B49" s="213"/>
      <c r="C49" s="225"/>
      <c r="D49" s="225"/>
      <c r="E49" s="225"/>
      <c r="F49" s="225"/>
      <c r="G49" s="239"/>
    </row>
    <row r="50" spans="2:7" ht="15.75" customHeight="1">
      <c r="B50" s="213"/>
      <c r="C50" s="225"/>
      <c r="D50" s="225"/>
      <c r="E50" s="225"/>
      <c r="F50" s="225"/>
      <c r="G50" s="239"/>
    </row>
    <row r="51" spans="2:7" ht="17.25" customHeight="1">
      <c r="B51" s="214"/>
      <c r="C51" s="231"/>
      <c r="D51" s="231"/>
      <c r="E51" s="231"/>
      <c r="F51" s="231"/>
      <c r="G51" s="228"/>
    </row>
    <row r="52" spans="2:7" ht="30" customHeight="1">
      <c r="B52" s="20" t="s">
        <v>315</v>
      </c>
      <c r="C52" s="21"/>
      <c r="D52" s="21"/>
      <c r="E52" s="21"/>
      <c r="F52" s="21"/>
      <c r="G52" s="86"/>
    </row>
    <row r="53" spans="2:7" ht="35.25" customHeight="1">
      <c r="B53" s="242" t="s">
        <v>316</v>
      </c>
      <c r="C53" s="216"/>
      <c r="D53" s="216"/>
      <c r="E53" s="216"/>
      <c r="F53" s="216"/>
      <c r="G53" s="239"/>
    </row>
    <row r="54" spans="2:7" ht="15.75" customHeight="1">
      <c r="B54" s="213"/>
      <c r="C54" s="225"/>
      <c r="D54" s="225"/>
      <c r="E54" s="225"/>
      <c r="F54" s="225"/>
      <c r="G54" s="239"/>
    </row>
    <row r="55" spans="2:7" ht="15.75" customHeight="1">
      <c r="B55" s="213"/>
      <c r="C55" s="225"/>
      <c r="D55" s="225"/>
      <c r="E55" s="225"/>
      <c r="F55" s="225"/>
      <c r="G55" s="239"/>
    </row>
    <row r="56" spans="2:7" ht="15.75" customHeight="1">
      <c r="B56" s="213"/>
      <c r="C56" s="225"/>
      <c r="D56" s="225"/>
      <c r="E56" s="225"/>
      <c r="F56" s="225"/>
      <c r="G56" s="239"/>
    </row>
    <row r="57" spans="2:7" ht="15.75" customHeight="1">
      <c r="B57" s="213"/>
      <c r="C57" s="225"/>
      <c r="D57" s="225"/>
      <c r="E57" s="225"/>
      <c r="F57" s="225"/>
      <c r="G57" s="239"/>
    </row>
    <row r="58" spans="2:7" ht="9" customHeight="1">
      <c r="B58" s="213"/>
      <c r="C58" s="216"/>
      <c r="D58" s="216"/>
      <c r="E58" s="216"/>
      <c r="F58" s="216"/>
      <c r="G58" s="239"/>
    </row>
    <row r="59" spans="2:7" ht="33" customHeight="1">
      <c r="B59" s="242"/>
      <c r="C59" s="216"/>
      <c r="D59" s="216"/>
      <c r="E59" s="216"/>
      <c r="F59" s="216"/>
      <c r="G59" s="239"/>
    </row>
    <row r="60" spans="2:7" ht="56.25" customHeight="1">
      <c r="B60" s="242"/>
      <c r="C60" s="216"/>
      <c r="D60" s="216"/>
      <c r="E60" s="216"/>
      <c r="F60" s="216"/>
      <c r="G60" s="239"/>
    </row>
    <row r="61" spans="2:7" ht="34.5" customHeight="1">
      <c r="B61" s="87"/>
      <c r="C61" s="88"/>
      <c r="D61" s="88"/>
      <c r="E61" s="88"/>
      <c r="F61" s="200"/>
      <c r="G61" s="89"/>
    </row>
    <row r="62" spans="2:7" ht="15.75" customHeight="1">
      <c r="B62" s="45"/>
      <c r="C62" s="45"/>
      <c r="D62" s="45"/>
      <c r="E62" s="45"/>
      <c r="F62" s="50"/>
      <c r="G62" s="48"/>
    </row>
    <row r="63" spans="2:7" ht="15.75" customHeight="1">
      <c r="B63" s="45"/>
      <c r="C63" s="45"/>
      <c r="D63" s="45"/>
      <c r="E63" s="45"/>
      <c r="F63" s="50"/>
      <c r="G63" s="48"/>
    </row>
    <row r="64" spans="2:7" ht="15.75" customHeight="1">
      <c r="B64" s="45"/>
      <c r="C64" s="45"/>
      <c r="D64" s="45"/>
      <c r="E64" s="45"/>
      <c r="F64" s="50"/>
      <c r="G64" s="48"/>
    </row>
    <row r="65" spans="2:7" ht="22.5" customHeight="1">
      <c r="B65" s="45"/>
      <c r="C65" s="45"/>
      <c r="D65" s="45"/>
      <c r="E65" s="45"/>
      <c r="F65" s="50"/>
      <c r="G65" s="48"/>
    </row>
    <row r="66" spans="2:7" ht="21.75" customHeight="1">
      <c r="B66" s="240" t="s">
        <v>121</v>
      </c>
      <c r="C66" s="216"/>
      <c r="D66" s="216"/>
      <c r="E66" s="45"/>
      <c r="F66" s="50"/>
      <c r="G66" s="48"/>
    </row>
    <row r="67" spans="2:7" ht="27.75" customHeight="1">
      <c r="B67" s="238" t="s">
        <v>122</v>
      </c>
      <c r="C67" s="230"/>
      <c r="D67" s="230"/>
      <c r="E67" s="230"/>
      <c r="F67" s="230"/>
      <c r="G67" s="227"/>
    </row>
    <row r="68" spans="2:7" ht="15.75" customHeight="1">
      <c r="B68" s="213"/>
      <c r="C68" s="225"/>
      <c r="D68" s="225"/>
      <c r="E68" s="225"/>
      <c r="F68" s="225"/>
      <c r="G68" s="239"/>
    </row>
    <row r="69" spans="2:7" ht="15.75" customHeight="1">
      <c r="B69" s="213"/>
      <c r="C69" s="225"/>
      <c r="D69" s="225"/>
      <c r="E69" s="225"/>
      <c r="F69" s="225"/>
      <c r="G69" s="239"/>
    </row>
    <row r="70" spans="2:7" ht="15.75" customHeight="1">
      <c r="B70" s="213"/>
      <c r="C70" s="225"/>
      <c r="D70" s="225"/>
      <c r="E70" s="225"/>
      <c r="F70" s="225"/>
      <c r="G70" s="239"/>
    </row>
    <row r="71" spans="2:7" ht="15.75" customHeight="1">
      <c r="B71" s="214"/>
      <c r="C71" s="231"/>
      <c r="D71" s="231"/>
      <c r="E71" s="231"/>
      <c r="F71" s="231"/>
      <c r="G71" s="228"/>
    </row>
    <row r="72" spans="2:7" ht="27.75" customHeight="1">
      <c r="B72" s="20"/>
      <c r="C72" s="21"/>
      <c r="D72" s="21"/>
      <c r="E72" s="21"/>
      <c r="F72" s="21"/>
      <c r="G72" s="86"/>
    </row>
    <row r="73" spans="2:7" ht="15.75" customHeight="1">
      <c r="B73" s="242" t="s">
        <v>317</v>
      </c>
      <c r="C73" s="267"/>
      <c r="D73" s="267"/>
      <c r="E73" s="267"/>
      <c r="F73" s="267"/>
      <c r="G73" s="268"/>
    </row>
    <row r="74" spans="2:7" ht="15.75" customHeight="1">
      <c r="B74" s="242"/>
      <c r="C74" s="267"/>
      <c r="D74" s="267"/>
      <c r="E74" s="267"/>
      <c r="F74" s="267"/>
      <c r="G74" s="268"/>
    </row>
    <row r="75" spans="2:7" ht="15.75" customHeight="1">
      <c r="B75" s="242"/>
      <c r="C75" s="267"/>
      <c r="D75" s="267"/>
      <c r="E75" s="267"/>
      <c r="F75" s="267"/>
      <c r="G75" s="268"/>
    </row>
    <row r="76" spans="2:7" ht="48" customHeight="1">
      <c r="B76" s="242"/>
      <c r="C76" s="267"/>
      <c r="D76" s="267"/>
      <c r="E76" s="267"/>
      <c r="F76" s="267"/>
      <c r="G76" s="268"/>
    </row>
    <row r="77" spans="2:7" ht="15.75" hidden="1" customHeight="1">
      <c r="B77" s="242"/>
      <c r="C77" s="267"/>
      <c r="D77" s="267"/>
      <c r="E77" s="267"/>
      <c r="F77" s="267"/>
      <c r="G77" s="268"/>
    </row>
    <row r="78" spans="2:7" ht="29.25" hidden="1" customHeight="1">
      <c r="B78" s="242"/>
      <c r="C78" s="267"/>
      <c r="D78" s="267"/>
      <c r="E78" s="267"/>
      <c r="F78" s="267"/>
      <c r="G78" s="268"/>
    </row>
    <row r="79" spans="2:7" ht="39" customHeight="1">
      <c r="B79" s="242"/>
      <c r="C79" s="216"/>
      <c r="D79" s="216"/>
      <c r="E79" s="216"/>
      <c r="F79" s="216"/>
      <c r="G79" s="239"/>
    </row>
    <row r="80" spans="2:7" ht="31.5" customHeight="1">
      <c r="B80" s="242"/>
      <c r="C80" s="216"/>
      <c r="D80" s="216"/>
      <c r="E80" s="216"/>
      <c r="F80" s="216"/>
      <c r="G80" s="239"/>
    </row>
  </sheetData>
  <mergeCells count="21">
    <mergeCell ref="B21:F21"/>
    <mergeCell ref="B30:F32"/>
    <mergeCell ref="B2:G3"/>
    <mergeCell ref="B4:G5"/>
    <mergeCell ref="B7:G7"/>
    <mergeCell ref="B8:D8"/>
    <mergeCell ref="E8:G8"/>
    <mergeCell ref="A33:A39"/>
    <mergeCell ref="B34:C34"/>
    <mergeCell ref="B35:G38"/>
    <mergeCell ref="B46:D46"/>
    <mergeCell ref="B79:G79"/>
    <mergeCell ref="B47:G51"/>
    <mergeCell ref="B40:E41"/>
    <mergeCell ref="B80:G80"/>
    <mergeCell ref="B53:G58"/>
    <mergeCell ref="B59:G59"/>
    <mergeCell ref="B60:G60"/>
    <mergeCell ref="B66:D66"/>
    <mergeCell ref="B67:G71"/>
    <mergeCell ref="B73:G78"/>
  </mergeCells>
  <conditionalFormatting sqref="E12:E19">
    <cfRule type="cellIs" dxfId="11" priority="1" operator="equal">
      <formula>"NÃO REALIZADO"</formula>
    </cfRule>
    <cfRule type="cellIs" dxfId="10" priority="2" operator="equal">
      <formula>"EM ELABORAÇÃO"</formula>
    </cfRule>
    <cfRule type="containsText" dxfId="9" priority="3" operator="containsText" text="&quot;REALIZADO&quot;">
      <formula>NOT(ISERROR(SEARCH(("""REALIZADO"""),(E12))))</formula>
    </cfRule>
  </conditionalFormatting>
  <dataValidations count="3">
    <dataValidation type="list" allowBlank="1" showInputMessage="1" showErrorMessage="1" prompt=" - " sqref="E12:E19" xr:uid="{D2FEE8D5-B38D-44D2-AB5B-3BA398909AD2}">
      <formula1>$R$11:$R$13</formula1>
    </dataValidation>
    <dataValidation type="list" allowBlank="1" showInputMessage="1" prompt=" - Selecione o item UFSJ caso a ação seja indivisível por campus ou selecione o campus desejado. Lembrete: ações iguais em vários campi, mas independentes entre si, devem ser repetidas selecionando em cada linha um campus envolvido." sqref="D12:D19 F13" xr:uid="{D5939A9B-2F8B-4056-BEAB-64D45F38E3DF}">
      <formula1>"UFSJ,CSA,CDB,CTAN,CCO,CAP,CSL,3 campi SJDR"</formula1>
    </dataValidation>
    <dataValidation type="list" allowBlank="1" showInputMessage="1" showErrorMessage="1" prompt=" -  - " sqref="E8" xr:uid="{F3785374-B493-4527-89E8-EBD4B25CDD76}">
      <formula1>$U$8:$U$22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4</vt:i4>
      </vt:variant>
    </vt:vector>
  </HeadingPairs>
  <TitlesOfParts>
    <vt:vector size="16" baseType="lpstr">
      <vt:lpstr>EIXOS UFSJ</vt:lpstr>
      <vt:lpstr> IDENTIFICAÇÃO DA SETORIAL</vt:lpstr>
      <vt:lpstr>PLANO DE AÇÃO (OBJ.1)</vt:lpstr>
      <vt:lpstr>GESTÃO DE RISCOS(OBJ.1)</vt:lpstr>
      <vt:lpstr>lista</vt:lpstr>
      <vt:lpstr>risco</vt:lpstr>
      <vt:lpstr>Planilha de Ação (OBj2)</vt:lpstr>
      <vt:lpstr>Gestao de Riscos OBJ.2</vt:lpstr>
      <vt:lpstr>PLANO DE AÇÃO (OBJ3)</vt:lpstr>
      <vt:lpstr>GESTAO DE RISCOS OBJ3</vt:lpstr>
      <vt:lpstr>PLANO DE AÇÃO (obj4)</vt:lpstr>
      <vt:lpstr>gestao de risco obj4</vt:lpstr>
      <vt:lpstr>ACOES</vt:lpstr>
      <vt:lpstr>Controle</vt:lpstr>
      <vt:lpstr>Probabilidade_Impacto</vt:lpstr>
      <vt:lpstr>Tipos_de_Riscos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PHOLIANA ALMEIDA FERREIRA</cp:lastModifiedBy>
  <cp:revision/>
  <dcterms:created xsi:type="dcterms:W3CDTF">2017-04-06T13:59:00Z</dcterms:created>
  <dcterms:modified xsi:type="dcterms:W3CDTF">2024-02-23T14:03:27Z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1046-11.2.0.8668</vt:lpwstr>
  </property>
  <property fmtid="{D5CDD505-2E9C-101B-9397-08002B2CF9AE}" pid="3" name="ContentTypeId">
    <vt:lpwstr>0x010100129EC72B3161534DB9DC8C8FC33A8C5F</vt:lpwstr>
  </property>
</Properties>
</file>